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1740" tabRatio="891" firstSheet="4" activeTab="3"/>
  </bookViews>
  <sheets>
    <sheet name="两广区域" sheetId="9" r:id="rId1"/>
    <sheet name="两湖区域" sheetId="12" r:id="rId2"/>
    <sheet name="东北区域" sheetId="13" r:id="rId3"/>
    <sheet name="科服两河区域" sheetId="14" r:id="rId4"/>
  </sheets>
  <calcPr calcId="144525"/>
</workbook>
</file>

<file path=xl/sharedStrings.xml><?xml version="1.0" encoding="utf-8"?>
<sst xmlns="http://schemas.openxmlformats.org/spreadsheetml/2006/main" count="263" uniqueCount="47">
  <si>
    <t>标段</t>
  </si>
  <si>
    <t>车型</t>
  </si>
  <si>
    <t>运输区间</t>
  </si>
  <si>
    <t>物流商报价</t>
  </si>
  <si>
    <t>单位</t>
  </si>
  <si>
    <t>权重</t>
  </si>
  <si>
    <t>综合运价</t>
  </si>
  <si>
    <t>综合运价计算方式</t>
  </si>
  <si>
    <t>运费=运输距离对应起步价+（重车运输距离-此区间起步公里数）*阶梯价</t>
  </si>
  <si>
    <t>两广区域生猪物流-恒温车</t>
  </si>
  <si>
    <t>恒温车-9.6米</t>
  </si>
  <si>
    <t>50（含）公里以内</t>
  </si>
  <si>
    <t>元/趟</t>
  </si>
  <si>
    <t>报价/50*权重</t>
  </si>
  <si>
    <t>填写完左侧全部区间报价后可使用此计算器自动计算200km以上运费</t>
  </si>
  <si>
    <t>50公里—100（含）公里</t>
  </si>
  <si>
    <t>报价/100*权重</t>
  </si>
  <si>
    <t>200km以上运费计算器-9.6米</t>
  </si>
  <si>
    <t>100公里—150（含）公里</t>
  </si>
  <si>
    <t>报价/150*权重</t>
  </si>
  <si>
    <t>重车距离/km</t>
  </si>
  <si>
    <t>运费/元</t>
  </si>
  <si>
    <t>150公里—200（含）公里</t>
  </si>
  <si>
    <t>报价/200*权重</t>
  </si>
  <si>
    <t>超200公里至300公里部分</t>
  </si>
  <si>
    <t>元/公里</t>
  </si>
  <si>
    <t>运费/300*权重</t>
  </si>
  <si>
    <t>超300公里至500公里部分</t>
  </si>
  <si>
    <t>运费/500*权重</t>
  </si>
  <si>
    <t>超500公里至800公里部分</t>
  </si>
  <si>
    <t>运费/800*权重</t>
  </si>
  <si>
    <t>超800公里至1500公里部分</t>
  </si>
  <si>
    <t>运费/1500*权重</t>
  </si>
  <si>
    <t>超1500公里部分</t>
  </si>
  <si>
    <t>恒温车-6.8米</t>
  </si>
  <si>
    <t>200km以上运费计算器-6.8米</t>
  </si>
  <si>
    <t>超200公里不足300公里部分</t>
  </si>
  <si>
    <t>超300公里不足500公里部分</t>
  </si>
  <si>
    <t>超500公里不足800公里部分</t>
  </si>
  <si>
    <t>超800公里不足1500公里部分</t>
  </si>
  <si>
    <t>两湖区域生猪物流-恒温车</t>
  </si>
  <si>
    <t>东北区域生猪物流-恒温车</t>
  </si>
  <si>
    <t>三/四层恒温车-9.6米</t>
  </si>
  <si>
    <t>二层恒温车-9.6米</t>
  </si>
  <si>
    <t>东北区域生猪物流-高栏车</t>
  </si>
  <si>
    <t>高栏车-9.6米</t>
  </si>
  <si>
    <t>科服两河区域生猪物流-恒温车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</si>
</sst>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2"/>
      <color theme="1"/>
      <name val="等线"/>
      <charset val="134"/>
      <scheme val="min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10"/>
      <name val="等线"/>
      <charset val="134"/>
      <scheme val="minor"/>
    </font>
    <font>
      <sz val="11"/>
      <name val="宋体"/>
      <charset val="134"/>
    </font>
    <font>
      <sz val="11"/>
      <color rgb="FFFF0000"/>
      <name val="宋体"/>
      <charset val="134"/>
    </font>
    <font>
      <sz val="16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6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8" applyNumberFormat="0" applyAlignment="0" applyProtection="0">
      <alignment vertical="center"/>
    </xf>
    <xf numFmtId="0" fontId="17" fillId="8" borderId="9" applyNumberFormat="0" applyAlignment="0" applyProtection="0">
      <alignment vertical="center"/>
    </xf>
    <xf numFmtId="0" fontId="18" fillId="8" borderId="8" applyNumberFormat="0" applyAlignment="0" applyProtection="0">
      <alignment vertical="center"/>
    </xf>
    <xf numFmtId="0" fontId="19" fillId="9" borderId="10" applyNumberFormat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5" fillId="36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3" fillId="0" borderId="1" xfId="0" applyFont="1" applyBorder="1">
      <alignment vertic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" xfId="0" applyFont="1" applyBorder="1" applyProtection="1">
      <alignment vertical="center"/>
    </xf>
    <xf numFmtId="0" fontId="5" fillId="0" borderId="1" xfId="0" applyFont="1" applyFill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9" fontId="4" fillId="0" borderId="1" xfId="0" applyNumberFormat="1" applyFont="1" applyBorder="1" applyAlignment="1" applyProtection="1">
      <alignment horizontal="center" vertical="center"/>
    </xf>
    <xf numFmtId="176" fontId="4" fillId="0" borderId="1" xfId="0" applyNumberFormat="1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/>
    </xf>
    <xf numFmtId="0" fontId="4" fillId="0" borderId="0" xfId="0" applyFont="1" applyFill="1" applyAlignment="1">
      <alignment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4" fillId="4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K21"/>
  <sheetViews>
    <sheetView workbookViewId="0">
      <selection activeCell="E16" sqref="E16:E20"/>
    </sheetView>
  </sheetViews>
  <sheetFormatPr defaultColWidth="9.15833333333333" defaultRowHeight="16.8" customHeight="1"/>
  <cols>
    <col min="1" max="1" width="14.0166666666667" customWidth="1"/>
    <col min="2" max="2" width="13.55" customWidth="1"/>
    <col min="3" max="3" width="22.0333333333333" customWidth="1"/>
    <col min="4" max="4" width="9.275" customWidth="1"/>
    <col min="5" max="5" width="12.55" customWidth="1"/>
    <col min="7" max="7" width="10.1916666666667"/>
    <col min="8" max="8" width="14.4666666666667" customWidth="1"/>
    <col min="9" max="9" width="3" customWidth="1"/>
    <col min="10" max="10" width="17.7333333333333" customWidth="1"/>
    <col min="11" max="11" width="35.75" customWidth="1"/>
  </cols>
  <sheetData>
    <row r="1" ht="35" customHeight="1" spans="1:11">
      <c r="A1" s="1" t="s">
        <v>0</v>
      </c>
      <c r="B1" s="1" t="s">
        <v>1</v>
      </c>
      <c r="C1" s="2" t="s">
        <v>2</v>
      </c>
      <c r="D1" s="3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7"/>
      <c r="J1" s="18" t="s">
        <v>8</v>
      </c>
      <c r="K1" s="18"/>
    </row>
    <row r="2" customHeight="1" spans="1:11">
      <c r="A2" s="4" t="s">
        <v>6</v>
      </c>
      <c r="B2" s="5"/>
      <c r="C2" s="5"/>
      <c r="D2" s="5"/>
      <c r="E2" s="5"/>
      <c r="F2" s="4"/>
      <c r="G2" s="4">
        <v>0</v>
      </c>
      <c r="H2" s="4"/>
      <c r="I2" s="19"/>
      <c r="J2" s="20"/>
      <c r="K2" s="20"/>
    </row>
    <row r="3" customHeight="1" spans="1:11">
      <c r="A3" s="7" t="s">
        <v>9</v>
      </c>
      <c r="B3" s="7" t="s">
        <v>10</v>
      </c>
      <c r="C3" s="8" t="s">
        <v>11</v>
      </c>
      <c r="D3" s="9"/>
      <c r="E3" s="13" t="s">
        <v>12</v>
      </c>
      <c r="F3" s="14">
        <v>0.05</v>
      </c>
      <c r="G3" s="15">
        <f>D3/50*F3</f>
        <v>0</v>
      </c>
      <c r="H3" s="13" t="s">
        <v>13</v>
      </c>
      <c r="I3" s="19"/>
      <c r="J3" s="21" t="s">
        <v>14</v>
      </c>
      <c r="K3" s="21"/>
    </row>
    <row r="4" customHeight="1" spans="1:11">
      <c r="A4" s="5"/>
      <c r="B4" s="5"/>
      <c r="C4" s="8" t="s">
        <v>15</v>
      </c>
      <c r="D4" s="9"/>
      <c r="E4" s="13" t="s">
        <v>12</v>
      </c>
      <c r="F4" s="14">
        <v>0.06</v>
      </c>
      <c r="G4" s="15">
        <f>D4/100*F4</f>
        <v>0</v>
      </c>
      <c r="H4" s="13" t="s">
        <v>16</v>
      </c>
      <c r="I4" s="19"/>
      <c r="J4" s="22" t="s">
        <v>17</v>
      </c>
      <c r="K4" s="22"/>
    </row>
    <row r="5" customHeight="1" spans="1:11">
      <c r="A5" s="5"/>
      <c r="B5" s="5"/>
      <c r="C5" s="8" t="s">
        <v>18</v>
      </c>
      <c r="D5" s="9"/>
      <c r="E5" s="13" t="s">
        <v>12</v>
      </c>
      <c r="F5" s="14">
        <v>0.11</v>
      </c>
      <c r="G5" s="15">
        <f>D5/150*F5</f>
        <v>0</v>
      </c>
      <c r="H5" s="13" t="s">
        <v>19</v>
      </c>
      <c r="I5" s="19"/>
      <c r="J5" s="23" t="s">
        <v>20</v>
      </c>
      <c r="K5" s="23" t="s">
        <v>21</v>
      </c>
    </row>
    <row r="6" customHeight="1" spans="1:11">
      <c r="A6" s="5"/>
      <c r="B6" s="5"/>
      <c r="C6" s="8" t="s">
        <v>22</v>
      </c>
      <c r="D6" s="9"/>
      <c r="E6" s="13" t="s">
        <v>12</v>
      </c>
      <c r="F6" s="14">
        <v>0.12</v>
      </c>
      <c r="G6" s="15">
        <f>D6/200*F6</f>
        <v>0</v>
      </c>
      <c r="H6" s="13" t="s">
        <v>23</v>
      </c>
      <c r="I6" s="19"/>
      <c r="J6" s="23">
        <v>400</v>
      </c>
      <c r="K6" s="23">
        <f>_xlfn.IFS(J6&lt;=300,D6+(J6-200)*D7,J6&lt;=500,D6+D7*100+(J6-300)*D8,J6&lt;=800,D6+D7*100+D8*200+(J6-500)*D9,J6&lt;=1500,D6+D7*100+D8*200+D9*300+(J6-800)*D10,J6&lt;=5000,D6+D7*100+D8*200+D9*300+D10*700+(J6-1500)*D11)</f>
        <v>0</v>
      </c>
    </row>
    <row r="7" customHeight="1" spans="1:9">
      <c r="A7" s="5"/>
      <c r="B7" s="5"/>
      <c r="C7" s="8" t="s">
        <v>24</v>
      </c>
      <c r="D7" s="11"/>
      <c r="E7" s="16" t="s">
        <v>25</v>
      </c>
      <c r="F7" s="14">
        <v>0.22</v>
      </c>
      <c r="G7" s="15">
        <f>(D6+D7*100)/300*F7</f>
        <v>0</v>
      </c>
      <c r="H7" s="13" t="s">
        <v>26</v>
      </c>
      <c r="I7" s="19"/>
    </row>
    <row r="8" customHeight="1" spans="1:9">
      <c r="A8" s="5"/>
      <c r="B8" s="5"/>
      <c r="C8" s="8" t="s">
        <v>27</v>
      </c>
      <c r="D8" s="11"/>
      <c r="E8" s="16" t="s">
        <v>25</v>
      </c>
      <c r="F8" s="14">
        <v>0.09</v>
      </c>
      <c r="G8" s="15">
        <f>(D6+D7*100+D8*200)/500*F8</f>
        <v>0</v>
      </c>
      <c r="H8" s="13" t="s">
        <v>28</v>
      </c>
      <c r="I8" s="19"/>
    </row>
    <row r="9" customHeight="1" spans="1:9">
      <c r="A9" s="5"/>
      <c r="B9" s="5"/>
      <c r="C9" s="8" t="s">
        <v>29</v>
      </c>
      <c r="D9" s="11"/>
      <c r="E9" s="16" t="s">
        <v>25</v>
      </c>
      <c r="F9" s="14">
        <v>0.13</v>
      </c>
      <c r="G9" s="15">
        <f>(D6+D7*100+D8*200+D9*300)/800*F9</f>
        <v>0</v>
      </c>
      <c r="H9" s="13" t="s">
        <v>30</v>
      </c>
      <c r="I9" s="19"/>
    </row>
    <row r="10" customHeight="1" spans="1:9">
      <c r="A10" s="5"/>
      <c r="B10" s="5"/>
      <c r="C10" s="8" t="s">
        <v>31</v>
      </c>
      <c r="D10" s="11"/>
      <c r="E10" s="16" t="s">
        <v>25</v>
      </c>
      <c r="F10" s="14">
        <v>0.01</v>
      </c>
      <c r="G10" s="15">
        <f>(D6+D7*100+D8*200+D9*300+D10*700)/1500*F10</f>
        <v>0</v>
      </c>
      <c r="H10" s="13" t="s">
        <v>32</v>
      </c>
      <c r="I10" s="19"/>
    </row>
    <row r="11" customHeight="1" spans="1:9">
      <c r="A11" s="5"/>
      <c r="B11" s="5"/>
      <c r="C11" s="8" t="s">
        <v>33</v>
      </c>
      <c r="D11" s="11"/>
      <c r="E11" s="16" t="s">
        <v>25</v>
      </c>
      <c r="F11" s="14">
        <v>0.01</v>
      </c>
      <c r="G11" s="15">
        <f>(D6+D7*100+D8*200+D9*300+D10*700)/1500*F11</f>
        <v>0</v>
      </c>
      <c r="H11" s="13" t="s">
        <v>32</v>
      </c>
      <c r="I11" s="19"/>
    </row>
    <row r="12" customHeight="1" spans="1:11">
      <c r="A12" s="5"/>
      <c r="B12" s="7" t="s">
        <v>34</v>
      </c>
      <c r="C12" s="8" t="s">
        <v>11</v>
      </c>
      <c r="D12" s="9"/>
      <c r="E12" s="13" t="s">
        <v>12</v>
      </c>
      <c r="F12" s="14">
        <v>0.01</v>
      </c>
      <c r="G12" s="15">
        <f>D12/50*F12</f>
        <v>0</v>
      </c>
      <c r="H12" s="13" t="s">
        <v>13</v>
      </c>
      <c r="I12" s="19"/>
      <c r="J12" s="26" t="s">
        <v>14</v>
      </c>
      <c r="K12" s="26"/>
    </row>
    <row r="13" customHeight="1" spans="1:11">
      <c r="A13" s="5"/>
      <c r="B13" s="5"/>
      <c r="C13" s="8" t="s">
        <v>15</v>
      </c>
      <c r="D13" s="9"/>
      <c r="E13" s="13" t="s">
        <v>12</v>
      </c>
      <c r="F13" s="14">
        <v>0.01</v>
      </c>
      <c r="G13" s="15">
        <f>D13/100*F13</f>
        <v>0</v>
      </c>
      <c r="H13" s="13" t="s">
        <v>16</v>
      </c>
      <c r="I13" s="19"/>
      <c r="J13" s="22" t="s">
        <v>35</v>
      </c>
      <c r="K13" s="22"/>
    </row>
    <row r="14" customHeight="1" spans="1:11">
      <c r="A14" s="5"/>
      <c r="B14" s="5"/>
      <c r="C14" s="8" t="s">
        <v>18</v>
      </c>
      <c r="D14" s="9"/>
      <c r="E14" s="13" t="s">
        <v>12</v>
      </c>
      <c r="F14" s="14">
        <v>0.02</v>
      </c>
      <c r="G14" s="15">
        <f>D14/150*F14</f>
        <v>0</v>
      </c>
      <c r="H14" s="13" t="s">
        <v>19</v>
      </c>
      <c r="I14" s="19"/>
      <c r="J14" s="23" t="s">
        <v>20</v>
      </c>
      <c r="K14" s="23" t="s">
        <v>21</v>
      </c>
    </row>
    <row r="15" customHeight="1" spans="1:11">
      <c r="A15" s="5"/>
      <c r="B15" s="5"/>
      <c r="C15" s="8" t="s">
        <v>22</v>
      </c>
      <c r="D15" s="9"/>
      <c r="E15" s="13" t="s">
        <v>12</v>
      </c>
      <c r="F15" s="14">
        <v>0.02</v>
      </c>
      <c r="G15" s="15">
        <f>D15/200*F15</f>
        <v>0</v>
      </c>
      <c r="H15" s="13" t="s">
        <v>23</v>
      </c>
      <c r="I15" s="19"/>
      <c r="J15" s="23">
        <v>201</v>
      </c>
      <c r="K15" s="23">
        <f>_xlfn.IFS(J15&lt;=300,D15+(J15-200)*D16,J15&lt;=500,D15+D16*100+(J15-300)*D17,J15&lt;=800,D15+D16*100+D17*200+(J15-500)*D18,J15&lt;=1500,D15+D16*100+D17*200+D18*300+(J15-800)*D19,J15&lt;=5000,D15+D16*100+D17*200+D18*300+D19*700+(J15-1500)*D20)</f>
        <v>0</v>
      </c>
    </row>
    <row r="16" customHeight="1" spans="1:9">
      <c r="A16" s="5"/>
      <c r="B16" s="5"/>
      <c r="C16" s="8" t="s">
        <v>36</v>
      </c>
      <c r="D16" s="11"/>
      <c r="E16" s="16" t="s">
        <v>25</v>
      </c>
      <c r="F16" s="14">
        <v>0.04</v>
      </c>
      <c r="G16" s="15">
        <f>(D15+D16*100)/300*F16</f>
        <v>0</v>
      </c>
      <c r="H16" s="13" t="s">
        <v>26</v>
      </c>
      <c r="I16" s="19"/>
    </row>
    <row r="17" customHeight="1" spans="1:9">
      <c r="A17" s="5"/>
      <c r="B17" s="5"/>
      <c r="C17" s="8" t="s">
        <v>37</v>
      </c>
      <c r="D17" s="11"/>
      <c r="E17" s="16" t="s">
        <v>25</v>
      </c>
      <c r="F17" s="14">
        <v>0.06</v>
      </c>
      <c r="G17" s="15">
        <f>(D15+D16*100+D17*200)/500*F17</f>
        <v>0</v>
      </c>
      <c r="H17" s="13" t="s">
        <v>28</v>
      </c>
      <c r="I17" s="19"/>
    </row>
    <row r="18" customHeight="1" spans="1:9">
      <c r="A18" s="5"/>
      <c r="B18" s="5"/>
      <c r="C18" s="8" t="s">
        <v>38</v>
      </c>
      <c r="D18" s="11"/>
      <c r="E18" s="16" t="s">
        <v>25</v>
      </c>
      <c r="F18" s="14">
        <v>0.02</v>
      </c>
      <c r="G18" s="15">
        <f>(D15+D16*100+D17*200+D18*300)/800*F18</f>
        <v>0</v>
      </c>
      <c r="H18" s="13" t="s">
        <v>30</v>
      </c>
      <c r="I18" s="19"/>
    </row>
    <row r="19" customHeight="1" spans="1:9">
      <c r="A19" s="5"/>
      <c r="B19" s="5"/>
      <c r="C19" s="8" t="s">
        <v>39</v>
      </c>
      <c r="D19" s="11"/>
      <c r="E19" s="16" t="s">
        <v>25</v>
      </c>
      <c r="F19" s="14">
        <v>0.01</v>
      </c>
      <c r="G19" s="15">
        <f>(D15+D16*100+D17*200+D18*300+D19*700)/1500*F19</f>
        <v>0</v>
      </c>
      <c r="H19" s="13" t="s">
        <v>32</v>
      </c>
      <c r="I19" s="19"/>
    </row>
    <row r="20" customHeight="1" spans="1:9">
      <c r="A20" s="5"/>
      <c r="B20" s="5"/>
      <c r="C20" s="8" t="s">
        <v>33</v>
      </c>
      <c r="D20" s="11"/>
      <c r="E20" s="16" t="s">
        <v>25</v>
      </c>
      <c r="F20" s="14">
        <v>0.01</v>
      </c>
      <c r="G20" s="15">
        <f>(D15+D16*100+D17*200+D18*300+D19*700)/1500*F19</f>
        <v>0</v>
      </c>
      <c r="H20" s="13" t="s">
        <v>32</v>
      </c>
      <c r="I20" s="19"/>
    </row>
    <row r="21" ht="50" customHeight="1"/>
  </sheetData>
  <mergeCells count="9">
    <mergeCell ref="J1:K1"/>
    <mergeCell ref="A2:E2"/>
    <mergeCell ref="J3:K3"/>
    <mergeCell ref="J4:K4"/>
    <mergeCell ref="J12:K12"/>
    <mergeCell ref="J13:K13"/>
    <mergeCell ref="A3:A20"/>
    <mergeCell ref="B3:B11"/>
    <mergeCell ref="B12:B20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workbookViewId="0">
      <selection activeCell="E16" sqref="E16:E20"/>
    </sheetView>
  </sheetViews>
  <sheetFormatPr defaultColWidth="9.15833333333333" defaultRowHeight="16.8" customHeight="1"/>
  <cols>
    <col min="1" max="1" width="14.0166666666667" customWidth="1"/>
    <col min="2" max="2" width="13.55" customWidth="1"/>
    <col min="3" max="3" width="22.0333333333333" customWidth="1"/>
    <col min="4" max="4" width="9.275" customWidth="1"/>
    <col min="5" max="5" width="12.55" customWidth="1"/>
    <col min="8" max="8" width="14.4666666666667" customWidth="1"/>
    <col min="9" max="9" width="3" customWidth="1"/>
    <col min="10" max="10" width="17.7333333333333" customWidth="1"/>
    <col min="11" max="11" width="35.75" customWidth="1"/>
  </cols>
  <sheetData>
    <row r="1" ht="35" customHeight="1" spans="1:11">
      <c r="A1" s="1" t="s">
        <v>0</v>
      </c>
      <c r="B1" s="1" t="s">
        <v>1</v>
      </c>
      <c r="C1" s="2" t="s">
        <v>2</v>
      </c>
      <c r="D1" s="3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7"/>
      <c r="J1" s="18" t="s">
        <v>8</v>
      </c>
      <c r="K1" s="18"/>
    </row>
    <row r="2" customHeight="1" spans="1:11">
      <c r="A2" s="4" t="s">
        <v>6</v>
      </c>
      <c r="B2" s="5"/>
      <c r="C2" s="5"/>
      <c r="D2" s="5"/>
      <c r="E2" s="5"/>
      <c r="F2" s="4"/>
      <c r="G2" s="4">
        <v>0</v>
      </c>
      <c r="H2" s="4"/>
      <c r="I2" s="19"/>
      <c r="J2" s="20"/>
      <c r="K2" s="20"/>
    </row>
    <row r="3" customHeight="1" spans="1:11">
      <c r="A3" s="7" t="s">
        <v>40</v>
      </c>
      <c r="B3" s="7" t="s">
        <v>10</v>
      </c>
      <c r="C3" s="8" t="s">
        <v>11</v>
      </c>
      <c r="D3" s="9"/>
      <c r="E3" s="13" t="s">
        <v>12</v>
      </c>
      <c r="F3" s="14">
        <v>0.5</v>
      </c>
      <c r="G3" s="15">
        <f>D3/50*F3</f>
        <v>0</v>
      </c>
      <c r="H3" s="13" t="s">
        <v>13</v>
      </c>
      <c r="I3" s="19"/>
      <c r="J3" s="21" t="s">
        <v>14</v>
      </c>
      <c r="K3" s="21"/>
    </row>
    <row r="4" customHeight="1" spans="1:11">
      <c r="A4" s="5"/>
      <c r="B4" s="5"/>
      <c r="C4" s="8" t="s">
        <v>15</v>
      </c>
      <c r="D4" s="9"/>
      <c r="E4" s="13" t="s">
        <v>12</v>
      </c>
      <c r="F4" s="14">
        <v>0.03</v>
      </c>
      <c r="G4" s="15">
        <f>D4/100*F4</f>
        <v>0</v>
      </c>
      <c r="H4" s="13" t="s">
        <v>16</v>
      </c>
      <c r="I4" s="19"/>
      <c r="J4" s="22" t="s">
        <v>17</v>
      </c>
      <c r="K4" s="22"/>
    </row>
    <row r="5" customHeight="1" spans="1:11">
      <c r="A5" s="5"/>
      <c r="B5" s="5"/>
      <c r="C5" s="8" t="s">
        <v>18</v>
      </c>
      <c r="D5" s="9"/>
      <c r="E5" s="13" t="s">
        <v>12</v>
      </c>
      <c r="F5" s="14">
        <v>0.04</v>
      </c>
      <c r="G5" s="15">
        <f>D5/150*F5</f>
        <v>0</v>
      </c>
      <c r="H5" s="13" t="s">
        <v>19</v>
      </c>
      <c r="I5" s="19"/>
      <c r="J5" s="23" t="s">
        <v>20</v>
      </c>
      <c r="K5" s="23" t="s">
        <v>21</v>
      </c>
    </row>
    <row r="6" customHeight="1" spans="1:11">
      <c r="A6" s="5"/>
      <c r="B6" s="5"/>
      <c r="C6" s="8" t="s">
        <v>22</v>
      </c>
      <c r="D6" s="9"/>
      <c r="E6" s="13" t="s">
        <v>12</v>
      </c>
      <c r="F6" s="14">
        <v>0.05</v>
      </c>
      <c r="G6" s="15">
        <f>D6/200*F6</f>
        <v>0</v>
      </c>
      <c r="H6" s="13" t="s">
        <v>23</v>
      </c>
      <c r="I6" s="19"/>
      <c r="J6" s="23">
        <v>201</v>
      </c>
      <c r="K6" s="23">
        <f>_xlfn.IFS(J6&lt;=300,D6+(J6-200)*D7,J6&lt;=500,D6+D7*100+(J6-300)*D8,J6&lt;=800,D6+D7*100+D8*200+(J6-500)*D9,J6&lt;=1500,D6+D7*100+D8*200+D9*300+(J6-800)*D10,J6&lt;=5000,D6+D7*100+D8*200+D9*300+D10*700+(J6-1500)*D11)</f>
        <v>0</v>
      </c>
    </row>
    <row r="7" customFormat="1" customHeight="1" spans="1:9">
      <c r="A7" s="5"/>
      <c r="B7" s="5"/>
      <c r="C7" s="8" t="s">
        <v>24</v>
      </c>
      <c r="D7" s="11"/>
      <c r="E7" s="16" t="s">
        <v>25</v>
      </c>
      <c r="F7" s="14">
        <v>0.07</v>
      </c>
      <c r="G7" s="15">
        <f>(D6+D7*100)/300*F7</f>
        <v>0</v>
      </c>
      <c r="H7" s="13" t="s">
        <v>26</v>
      </c>
      <c r="I7" s="19"/>
    </row>
    <row r="8" customFormat="1" customHeight="1" spans="1:9">
      <c r="A8" s="5"/>
      <c r="B8" s="5"/>
      <c r="C8" s="8" t="s">
        <v>27</v>
      </c>
      <c r="D8" s="11"/>
      <c r="E8" s="16" t="s">
        <v>25</v>
      </c>
      <c r="F8" s="14">
        <v>0.03</v>
      </c>
      <c r="G8" s="15">
        <f>(D6+D7*100+D8*200)/500*F8</f>
        <v>0</v>
      </c>
      <c r="H8" s="13" t="s">
        <v>28</v>
      </c>
      <c r="I8" s="19"/>
    </row>
    <row r="9" customFormat="1" customHeight="1" spans="1:9">
      <c r="A9" s="5"/>
      <c r="B9" s="5"/>
      <c r="C9" s="8" t="s">
        <v>29</v>
      </c>
      <c r="D9" s="11"/>
      <c r="E9" s="16" t="s">
        <v>25</v>
      </c>
      <c r="F9" s="14">
        <v>0.09</v>
      </c>
      <c r="G9" s="15">
        <f>(D6+D7*100+D8*200+D9*300)/800*F9</f>
        <v>0</v>
      </c>
      <c r="H9" s="13" t="s">
        <v>30</v>
      </c>
      <c r="I9" s="19"/>
    </row>
    <row r="10" customFormat="1" customHeight="1" spans="1:9">
      <c r="A10" s="5"/>
      <c r="B10" s="5"/>
      <c r="C10" s="8" t="s">
        <v>31</v>
      </c>
      <c r="D10" s="11"/>
      <c r="E10" s="16" t="s">
        <v>25</v>
      </c>
      <c r="F10" s="14">
        <v>0.02</v>
      </c>
      <c r="G10" s="15">
        <f>(D6+D7*100+D8*200+D9*300+D10*700)/1500*F10</f>
        <v>0</v>
      </c>
      <c r="H10" s="13" t="s">
        <v>32</v>
      </c>
      <c r="I10" s="19"/>
    </row>
    <row r="11" customFormat="1" customHeight="1" spans="1:9">
      <c r="A11" s="5"/>
      <c r="B11" s="5"/>
      <c r="C11" s="8" t="s">
        <v>33</v>
      </c>
      <c r="D11" s="11"/>
      <c r="E11" s="16" t="s">
        <v>25</v>
      </c>
      <c r="F11" s="14">
        <v>0.02</v>
      </c>
      <c r="G11" s="15">
        <f>(D6+D7*100+D8*200+D9*300+D10*700)/1500*F11</f>
        <v>0</v>
      </c>
      <c r="H11" s="13" t="s">
        <v>32</v>
      </c>
      <c r="I11" s="19"/>
    </row>
    <row r="12" customHeight="1" spans="1:11">
      <c r="A12" s="5"/>
      <c r="B12" s="7" t="s">
        <v>34</v>
      </c>
      <c r="C12" s="8" t="s">
        <v>11</v>
      </c>
      <c r="D12" s="9"/>
      <c r="E12" s="13" t="s">
        <v>12</v>
      </c>
      <c r="F12" s="14">
        <v>0.06</v>
      </c>
      <c r="G12" s="15">
        <f>D12/50*F12</f>
        <v>0</v>
      </c>
      <c r="H12" s="13" t="s">
        <v>13</v>
      </c>
      <c r="I12" s="19"/>
      <c r="J12" s="26" t="s">
        <v>14</v>
      </c>
      <c r="K12" s="26"/>
    </row>
    <row r="13" customHeight="1" spans="1:11">
      <c r="A13" s="5"/>
      <c r="B13" s="5"/>
      <c r="C13" s="8" t="s">
        <v>15</v>
      </c>
      <c r="D13" s="9"/>
      <c r="E13" s="13" t="s">
        <v>12</v>
      </c>
      <c r="F13" s="14">
        <v>0.01</v>
      </c>
      <c r="G13" s="15">
        <f>D13/100*F13</f>
        <v>0</v>
      </c>
      <c r="H13" s="13" t="s">
        <v>16</v>
      </c>
      <c r="I13" s="19"/>
      <c r="J13" s="22" t="s">
        <v>35</v>
      </c>
      <c r="K13" s="22"/>
    </row>
    <row r="14" customHeight="1" spans="1:11">
      <c r="A14" s="5"/>
      <c r="B14" s="5"/>
      <c r="C14" s="8" t="s">
        <v>18</v>
      </c>
      <c r="D14" s="9"/>
      <c r="E14" s="13" t="s">
        <v>12</v>
      </c>
      <c r="F14" s="14">
        <v>0.01</v>
      </c>
      <c r="G14" s="15">
        <f>D14/150*F14</f>
        <v>0</v>
      </c>
      <c r="H14" s="13" t="s">
        <v>19</v>
      </c>
      <c r="I14" s="19"/>
      <c r="J14" s="23" t="s">
        <v>20</v>
      </c>
      <c r="K14" s="23" t="s">
        <v>21</v>
      </c>
    </row>
    <row r="15" customHeight="1" spans="1:11">
      <c r="A15" s="5"/>
      <c r="B15" s="5"/>
      <c r="C15" s="8" t="s">
        <v>22</v>
      </c>
      <c r="D15" s="9"/>
      <c r="E15" s="13" t="s">
        <v>12</v>
      </c>
      <c r="F15" s="14">
        <v>0.02</v>
      </c>
      <c r="G15" s="15">
        <f>D15/200*F15</f>
        <v>0</v>
      </c>
      <c r="H15" s="13" t="s">
        <v>23</v>
      </c>
      <c r="I15" s="19"/>
      <c r="J15" s="23">
        <v>201</v>
      </c>
      <c r="K15" s="23">
        <f>_xlfn.IFS(J15&lt;=300,D15+(J15-200)*D16,J15&lt;=500,D15+D16*100+(J15-300)*D17,J15&lt;=800,D15+D16*100+D17*200+(J15-500)*D18,J15&lt;=1500,D15+D16*100+D17*200+D18*300+(J15-800)*D19,J15&lt;=5000,D15+D16*100+D17*200+D18*300+D19*700+(J15-1500)*D20)</f>
        <v>0</v>
      </c>
    </row>
    <row r="16" customFormat="1" customHeight="1" spans="1:9">
      <c r="A16" s="5"/>
      <c r="B16" s="5"/>
      <c r="C16" s="8" t="s">
        <v>36</v>
      </c>
      <c r="D16" s="11"/>
      <c r="E16" s="16" t="s">
        <v>25</v>
      </c>
      <c r="F16" s="14">
        <v>0.01</v>
      </c>
      <c r="G16" s="15">
        <f>(D15+D16*100)/300*F16</f>
        <v>0</v>
      </c>
      <c r="H16" s="13" t="s">
        <v>26</v>
      </c>
      <c r="I16" s="19"/>
    </row>
    <row r="17" customFormat="1" customHeight="1" spans="1:9">
      <c r="A17" s="5"/>
      <c r="B17" s="5"/>
      <c r="C17" s="8" t="s">
        <v>37</v>
      </c>
      <c r="D17" s="11"/>
      <c r="E17" s="16" t="s">
        <v>25</v>
      </c>
      <c r="F17" s="14">
        <v>0.01</v>
      </c>
      <c r="G17" s="15">
        <f>(D15+D16*100+D17*200)/500*F17</f>
        <v>0</v>
      </c>
      <c r="H17" s="13" t="s">
        <v>28</v>
      </c>
      <c r="I17" s="19"/>
    </row>
    <row r="18" customFormat="1" customHeight="1" spans="1:9">
      <c r="A18" s="5"/>
      <c r="B18" s="5"/>
      <c r="C18" s="8" t="s">
        <v>38</v>
      </c>
      <c r="D18" s="11"/>
      <c r="E18" s="16" t="s">
        <v>25</v>
      </c>
      <c r="F18" s="14">
        <v>0.01</v>
      </c>
      <c r="G18" s="15">
        <f>(D15+D16*100+D17*200+D18*300)/800*F18</f>
        <v>0</v>
      </c>
      <c r="H18" s="13" t="s">
        <v>30</v>
      </c>
      <c r="I18" s="19"/>
    </row>
    <row r="19" customFormat="1" customHeight="1" spans="1:9">
      <c r="A19" s="5"/>
      <c r="B19" s="5"/>
      <c r="C19" s="8" t="s">
        <v>39</v>
      </c>
      <c r="D19" s="11"/>
      <c r="E19" s="16" t="s">
        <v>25</v>
      </c>
      <c r="F19" s="14">
        <v>0.01</v>
      </c>
      <c r="G19" s="15">
        <f>(D15+D16*100+D17*200+D18*300+D19*700)/1500*F19</f>
        <v>0</v>
      </c>
      <c r="H19" s="13" t="s">
        <v>32</v>
      </c>
      <c r="I19" s="19"/>
    </row>
    <row r="20" customFormat="1" customHeight="1" spans="1:9">
      <c r="A20" s="5"/>
      <c r="B20" s="5"/>
      <c r="C20" s="8" t="s">
        <v>33</v>
      </c>
      <c r="D20" s="11"/>
      <c r="E20" s="16" t="s">
        <v>25</v>
      </c>
      <c r="F20" s="14">
        <v>0.01</v>
      </c>
      <c r="G20" s="15">
        <f>(D15+D16*100+D17*200+D18*300+D19*700)/1500*F19</f>
        <v>0</v>
      </c>
      <c r="H20" s="13" t="s">
        <v>32</v>
      </c>
      <c r="I20" s="19"/>
    </row>
    <row r="21" ht="50" customHeight="1"/>
  </sheetData>
  <mergeCells count="9">
    <mergeCell ref="J1:K1"/>
    <mergeCell ref="A2:E2"/>
    <mergeCell ref="J3:K3"/>
    <mergeCell ref="J4:K4"/>
    <mergeCell ref="J12:K12"/>
    <mergeCell ref="J13:K13"/>
    <mergeCell ref="A3:A20"/>
    <mergeCell ref="B3:B11"/>
    <mergeCell ref="B12:B20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0"/>
  <sheetViews>
    <sheetView workbookViewId="0">
      <selection activeCell="E7" sqref="E7:E11"/>
    </sheetView>
  </sheetViews>
  <sheetFormatPr defaultColWidth="9.15833333333333" defaultRowHeight="16.8" customHeight="1"/>
  <cols>
    <col min="1" max="1" width="14.0166666666667" customWidth="1"/>
    <col min="2" max="2" width="14.1916666666667" customWidth="1"/>
    <col min="3" max="3" width="22.0333333333333" customWidth="1"/>
    <col min="4" max="4" width="9.275" customWidth="1"/>
    <col min="5" max="5" width="12.55" customWidth="1"/>
    <col min="8" max="8" width="14.4666666666667" customWidth="1"/>
    <col min="9" max="9" width="3" customWidth="1"/>
    <col min="10" max="10" width="17.7333333333333" customWidth="1"/>
    <col min="11" max="11" width="35.75" customWidth="1"/>
  </cols>
  <sheetData>
    <row r="1" ht="35" customHeight="1" spans="1:11">
      <c r="A1" s="1" t="s">
        <v>0</v>
      </c>
      <c r="B1" s="1" t="s">
        <v>1</v>
      </c>
      <c r="C1" s="2" t="s">
        <v>2</v>
      </c>
      <c r="D1" s="3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7"/>
      <c r="J1" s="18" t="s">
        <v>8</v>
      </c>
      <c r="K1" s="18"/>
    </row>
    <row r="2" customHeight="1" spans="1:11">
      <c r="A2" s="4" t="s">
        <v>6</v>
      </c>
      <c r="B2" s="5"/>
      <c r="C2" s="5"/>
      <c r="D2" s="5"/>
      <c r="E2" s="5"/>
      <c r="F2" s="4"/>
      <c r="G2" s="4">
        <v>0</v>
      </c>
      <c r="H2" s="4"/>
      <c r="I2" s="19"/>
      <c r="J2" s="20"/>
      <c r="K2" s="20"/>
    </row>
    <row r="3" customHeight="1" spans="1:11">
      <c r="A3" s="6" t="s">
        <v>41</v>
      </c>
      <c r="B3" s="7" t="s">
        <v>42</v>
      </c>
      <c r="C3" s="8" t="s">
        <v>11</v>
      </c>
      <c r="D3" s="9"/>
      <c r="E3" s="13" t="s">
        <v>12</v>
      </c>
      <c r="F3" s="14">
        <v>0.25</v>
      </c>
      <c r="G3" s="15">
        <f>D3/50*F3</f>
        <v>0</v>
      </c>
      <c r="H3" s="13" t="s">
        <v>13</v>
      </c>
      <c r="I3" s="19"/>
      <c r="J3" s="21" t="s">
        <v>14</v>
      </c>
      <c r="K3" s="21"/>
    </row>
    <row r="4" customHeight="1" spans="1:11">
      <c r="A4" s="10"/>
      <c r="B4" s="5"/>
      <c r="C4" s="8" t="s">
        <v>15</v>
      </c>
      <c r="D4" s="9"/>
      <c r="E4" s="13" t="s">
        <v>12</v>
      </c>
      <c r="F4" s="14">
        <v>0.22</v>
      </c>
      <c r="G4" s="15">
        <f>D4/100*F4</f>
        <v>0</v>
      </c>
      <c r="H4" s="13" t="s">
        <v>16</v>
      </c>
      <c r="I4" s="19"/>
      <c r="J4" s="22" t="s">
        <v>17</v>
      </c>
      <c r="K4" s="22"/>
    </row>
    <row r="5" customHeight="1" spans="1:11">
      <c r="A5" s="10"/>
      <c r="B5" s="5"/>
      <c r="C5" s="8" t="s">
        <v>18</v>
      </c>
      <c r="D5" s="9"/>
      <c r="E5" s="13" t="s">
        <v>12</v>
      </c>
      <c r="F5" s="14">
        <v>0.05</v>
      </c>
      <c r="G5" s="15">
        <f>D5/150*F5</f>
        <v>0</v>
      </c>
      <c r="H5" s="13" t="s">
        <v>19</v>
      </c>
      <c r="I5" s="19"/>
      <c r="J5" s="23" t="s">
        <v>20</v>
      </c>
      <c r="K5" s="23" t="s">
        <v>21</v>
      </c>
    </row>
    <row r="6" customHeight="1" spans="1:11">
      <c r="A6" s="10"/>
      <c r="B6" s="5"/>
      <c r="C6" s="8" t="s">
        <v>22</v>
      </c>
      <c r="D6" s="9"/>
      <c r="E6" s="13" t="s">
        <v>12</v>
      </c>
      <c r="F6" s="14">
        <v>0.05</v>
      </c>
      <c r="G6" s="15">
        <f>D6/200*F6</f>
        <v>0</v>
      </c>
      <c r="H6" s="13" t="s">
        <v>23</v>
      </c>
      <c r="I6" s="19"/>
      <c r="J6" s="23">
        <v>201</v>
      </c>
      <c r="K6" s="23">
        <f>_xlfn.IFS(J6&lt;=300,D6+(J6-200)*D7,J6&lt;=500,D6+D7*100+(J6-300)*D8,J6&lt;=800,D6+D7*100+D8*200+(J6-500)*D9,J6&lt;=1500,D6+D7*100+D8*200+D9*300+(J6-800)*D10,J6&lt;=5000,D6+D7*100+D8*200+D9*300+D10*700+(J6-1500)*D11)</f>
        <v>0</v>
      </c>
    </row>
    <row r="7" customFormat="1" customHeight="1" spans="1:9">
      <c r="A7" s="10"/>
      <c r="B7" s="5"/>
      <c r="C7" s="8" t="s">
        <v>24</v>
      </c>
      <c r="D7" s="11"/>
      <c r="E7" s="16" t="s">
        <v>25</v>
      </c>
      <c r="F7" s="14">
        <v>0.1</v>
      </c>
      <c r="G7" s="15">
        <f>(D6+D7*100)/300*F7</f>
        <v>0</v>
      </c>
      <c r="H7" s="13" t="s">
        <v>26</v>
      </c>
      <c r="I7" s="19"/>
    </row>
    <row r="8" customFormat="1" customHeight="1" spans="1:9">
      <c r="A8" s="10"/>
      <c r="B8" s="5"/>
      <c r="C8" s="8" t="s">
        <v>27</v>
      </c>
      <c r="D8" s="11"/>
      <c r="E8" s="16" t="s">
        <v>25</v>
      </c>
      <c r="F8" s="14">
        <v>0.02</v>
      </c>
      <c r="G8" s="15">
        <f>(D6+D7*100+D8*200)/500*F8</f>
        <v>0</v>
      </c>
      <c r="H8" s="13" t="s">
        <v>28</v>
      </c>
      <c r="I8" s="19"/>
    </row>
    <row r="9" customFormat="1" customHeight="1" spans="1:9">
      <c r="A9" s="10"/>
      <c r="B9" s="5"/>
      <c r="C9" s="8" t="s">
        <v>29</v>
      </c>
      <c r="D9" s="11"/>
      <c r="E9" s="16" t="s">
        <v>25</v>
      </c>
      <c r="F9" s="14">
        <v>0.02</v>
      </c>
      <c r="G9" s="15">
        <f>(D6+D7*100+D8*200+D9*300)/800*F9</f>
        <v>0</v>
      </c>
      <c r="H9" s="13" t="s">
        <v>30</v>
      </c>
      <c r="I9" s="19"/>
    </row>
    <row r="10" customFormat="1" customHeight="1" spans="1:9">
      <c r="A10" s="10"/>
      <c r="B10" s="5"/>
      <c r="C10" s="8" t="s">
        <v>31</v>
      </c>
      <c r="D10" s="11"/>
      <c r="E10" s="16" t="s">
        <v>25</v>
      </c>
      <c r="F10" s="14">
        <v>0.02</v>
      </c>
      <c r="G10" s="15">
        <f>(D6+D7*100+D8*200+D9*300+D10*700)/1500*F10</f>
        <v>0</v>
      </c>
      <c r="H10" s="13" t="s">
        <v>32</v>
      </c>
      <c r="I10" s="19"/>
    </row>
    <row r="11" customFormat="1" customHeight="1" spans="1:9">
      <c r="A11" s="10"/>
      <c r="B11" s="5"/>
      <c r="C11" s="8" t="s">
        <v>33</v>
      </c>
      <c r="D11" s="11"/>
      <c r="E11" s="16" t="s">
        <v>25</v>
      </c>
      <c r="F11" s="14">
        <v>0.05</v>
      </c>
      <c r="G11" s="15">
        <f>(D6+D7*100+D8*200+D9*300+D10*700)/1500*F11</f>
        <v>0</v>
      </c>
      <c r="H11" s="13" t="s">
        <v>32</v>
      </c>
      <c r="I11" s="19"/>
    </row>
    <row r="12" customHeight="1" spans="1:11">
      <c r="A12" s="10"/>
      <c r="B12" s="6" t="s">
        <v>43</v>
      </c>
      <c r="C12" s="8" t="s">
        <v>11</v>
      </c>
      <c r="D12" s="9"/>
      <c r="E12" s="13" t="s">
        <v>12</v>
      </c>
      <c r="F12" s="14">
        <v>0.04</v>
      </c>
      <c r="G12" s="15">
        <f>D12/50*F12</f>
        <v>0</v>
      </c>
      <c r="H12" s="13" t="s">
        <v>13</v>
      </c>
      <c r="I12" s="19"/>
      <c r="J12" s="20"/>
      <c r="K12" s="20"/>
    </row>
    <row r="13" customHeight="1" spans="1:11">
      <c r="A13" s="10"/>
      <c r="B13" s="10"/>
      <c r="C13" s="8" t="s">
        <v>15</v>
      </c>
      <c r="D13" s="9"/>
      <c r="E13" s="13" t="s">
        <v>12</v>
      </c>
      <c r="F13" s="14">
        <v>0.02</v>
      </c>
      <c r="G13" s="15">
        <f>D13/100*F13</f>
        <v>0</v>
      </c>
      <c r="H13" s="13" t="s">
        <v>16</v>
      </c>
      <c r="I13" s="19"/>
      <c r="J13" s="24"/>
      <c r="K13" s="24"/>
    </row>
    <row r="14" customHeight="1" spans="1:11">
      <c r="A14" s="10"/>
      <c r="B14" s="10"/>
      <c r="C14" s="8" t="s">
        <v>18</v>
      </c>
      <c r="D14" s="9"/>
      <c r="E14" s="13" t="s">
        <v>12</v>
      </c>
      <c r="F14" s="14">
        <v>0.02</v>
      </c>
      <c r="G14" s="15">
        <f>D14/150*F14</f>
        <v>0</v>
      </c>
      <c r="H14" s="13" t="s">
        <v>19</v>
      </c>
      <c r="I14" s="19"/>
      <c r="J14" s="24"/>
      <c r="K14" s="24"/>
    </row>
    <row r="15" customHeight="1" spans="1:11">
      <c r="A15" s="12"/>
      <c r="B15" s="12"/>
      <c r="C15" s="8" t="s">
        <v>22</v>
      </c>
      <c r="D15" s="9"/>
      <c r="E15" s="13" t="s">
        <v>12</v>
      </c>
      <c r="F15" s="14">
        <v>0.02</v>
      </c>
      <c r="G15" s="15">
        <f>D15/200*F15</f>
        <v>0</v>
      </c>
      <c r="H15" s="13" t="s">
        <v>23</v>
      </c>
      <c r="I15" s="19"/>
      <c r="J15" s="24"/>
      <c r="K15" s="24"/>
    </row>
    <row r="16" customFormat="1" customHeight="1" spans="1:11">
      <c r="A16" s="6" t="s">
        <v>44</v>
      </c>
      <c r="B16" s="6" t="s">
        <v>45</v>
      </c>
      <c r="C16" s="8" t="s">
        <v>11</v>
      </c>
      <c r="D16" s="9"/>
      <c r="E16" s="13" t="s">
        <v>12</v>
      </c>
      <c r="F16" s="14">
        <v>0.05</v>
      </c>
      <c r="G16" s="15">
        <f>D16/50*F16</f>
        <v>0</v>
      </c>
      <c r="H16" s="13" t="s">
        <v>13</v>
      </c>
      <c r="I16" s="19"/>
      <c r="J16" s="25"/>
      <c r="K16" s="25"/>
    </row>
    <row r="17" customFormat="1" customHeight="1" spans="1:9">
      <c r="A17" s="10"/>
      <c r="B17" s="10"/>
      <c r="C17" s="8" t="s">
        <v>15</v>
      </c>
      <c r="D17" s="9"/>
      <c r="E17" s="13" t="s">
        <v>12</v>
      </c>
      <c r="F17" s="14">
        <v>0.03</v>
      </c>
      <c r="G17" s="15">
        <f>D17/100*F17</f>
        <v>0</v>
      </c>
      <c r="H17" s="13" t="s">
        <v>16</v>
      </c>
      <c r="I17" s="19"/>
    </row>
    <row r="18" customFormat="1" customHeight="1" spans="1:9">
      <c r="A18" s="10"/>
      <c r="B18" s="10"/>
      <c r="C18" s="8" t="s">
        <v>18</v>
      </c>
      <c r="D18" s="9"/>
      <c r="E18" s="13" t="s">
        <v>12</v>
      </c>
      <c r="F18" s="14">
        <v>0.02</v>
      </c>
      <c r="G18" s="15">
        <f>D18/150*F18</f>
        <v>0</v>
      </c>
      <c r="H18" s="13" t="s">
        <v>19</v>
      </c>
      <c r="I18" s="19"/>
    </row>
    <row r="19" customFormat="1" customHeight="1" spans="1:9">
      <c r="A19" s="12"/>
      <c r="B19" s="12"/>
      <c r="C19" s="8" t="s">
        <v>22</v>
      </c>
      <c r="D19" s="9"/>
      <c r="E19" s="13" t="s">
        <v>12</v>
      </c>
      <c r="F19" s="14">
        <v>0.02</v>
      </c>
      <c r="G19" s="15">
        <f>D19/200*F19</f>
        <v>0</v>
      </c>
      <c r="H19" s="13" t="s">
        <v>23</v>
      </c>
      <c r="I19" s="19"/>
    </row>
    <row r="20" ht="50" customHeight="1"/>
  </sheetData>
  <mergeCells count="11">
    <mergeCell ref="J1:K1"/>
    <mergeCell ref="A2:E2"/>
    <mergeCell ref="J3:K3"/>
    <mergeCell ref="J4:K4"/>
    <mergeCell ref="J12:K12"/>
    <mergeCell ref="J13:K13"/>
    <mergeCell ref="A3:A15"/>
    <mergeCell ref="A16:A19"/>
    <mergeCell ref="B3:B11"/>
    <mergeCell ref="B12:B15"/>
    <mergeCell ref="B16:B19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tabSelected="1" workbookViewId="0">
      <selection activeCell="E7" sqref="E7:E11"/>
    </sheetView>
  </sheetViews>
  <sheetFormatPr defaultColWidth="9.15833333333333" defaultRowHeight="16.8" customHeight="1"/>
  <cols>
    <col min="1" max="1" width="14.0166666666667" customWidth="1"/>
    <col min="2" max="2" width="13.55" customWidth="1"/>
    <col min="3" max="3" width="22.0333333333333" customWidth="1"/>
    <col min="4" max="4" width="9.275" customWidth="1"/>
    <col min="5" max="5" width="12.55" customWidth="1"/>
    <col min="8" max="8" width="14.4666666666667" customWidth="1"/>
    <col min="9" max="9" width="3" customWidth="1"/>
    <col min="10" max="10" width="17.7333333333333" customWidth="1"/>
    <col min="11" max="11" width="35.75" customWidth="1"/>
  </cols>
  <sheetData>
    <row r="1" ht="35" customHeight="1" spans="1:11">
      <c r="A1" s="1" t="s">
        <v>0</v>
      </c>
      <c r="B1" s="1" t="s">
        <v>1</v>
      </c>
      <c r="C1" s="2" t="s">
        <v>2</v>
      </c>
      <c r="D1" s="3" t="s">
        <v>3</v>
      </c>
      <c r="E1" s="2" t="s">
        <v>4</v>
      </c>
      <c r="F1" s="1" t="s">
        <v>5</v>
      </c>
      <c r="G1" s="1" t="s">
        <v>6</v>
      </c>
      <c r="H1" s="1" t="s">
        <v>7</v>
      </c>
      <c r="I1" s="17"/>
      <c r="J1" s="18" t="s">
        <v>8</v>
      </c>
      <c r="K1" s="18"/>
    </row>
    <row r="2" customHeight="1" spans="1:11">
      <c r="A2" s="4" t="s">
        <v>6</v>
      </c>
      <c r="B2" s="5"/>
      <c r="C2" s="5"/>
      <c r="D2" s="5"/>
      <c r="E2" s="5"/>
      <c r="F2" s="4"/>
      <c r="G2" s="4">
        <v>0</v>
      </c>
      <c r="H2" s="4"/>
      <c r="I2" s="19"/>
      <c r="J2" s="20"/>
      <c r="K2" s="20"/>
    </row>
    <row r="3" customHeight="1" spans="1:11">
      <c r="A3" s="6" t="s">
        <v>46</v>
      </c>
      <c r="B3" s="7" t="s">
        <v>10</v>
      </c>
      <c r="C3" s="8" t="s">
        <v>11</v>
      </c>
      <c r="D3" s="9"/>
      <c r="E3" s="13" t="s">
        <v>12</v>
      </c>
      <c r="F3" s="14">
        <v>0.15</v>
      </c>
      <c r="G3" s="15">
        <f>D3/50*F3</f>
        <v>0</v>
      </c>
      <c r="H3" s="13" t="s">
        <v>13</v>
      </c>
      <c r="I3" s="19"/>
      <c r="J3" s="21" t="s">
        <v>14</v>
      </c>
      <c r="K3" s="21"/>
    </row>
    <row r="4" customHeight="1" spans="1:11">
      <c r="A4" s="10"/>
      <c r="B4" s="5"/>
      <c r="C4" s="8" t="s">
        <v>15</v>
      </c>
      <c r="D4" s="9"/>
      <c r="E4" s="13" t="s">
        <v>12</v>
      </c>
      <c r="F4" s="14">
        <v>0.16</v>
      </c>
      <c r="G4" s="15">
        <f>D4/100*F4</f>
        <v>0</v>
      </c>
      <c r="H4" s="13" t="s">
        <v>16</v>
      </c>
      <c r="I4" s="19"/>
      <c r="J4" s="22" t="s">
        <v>17</v>
      </c>
      <c r="K4" s="22"/>
    </row>
    <row r="5" customHeight="1" spans="1:11">
      <c r="A5" s="10"/>
      <c r="B5" s="5"/>
      <c r="C5" s="8" t="s">
        <v>18</v>
      </c>
      <c r="D5" s="9"/>
      <c r="E5" s="13" t="s">
        <v>12</v>
      </c>
      <c r="F5" s="14">
        <v>0.04</v>
      </c>
      <c r="G5" s="15">
        <f>D5/150*F5</f>
        <v>0</v>
      </c>
      <c r="H5" s="13" t="s">
        <v>19</v>
      </c>
      <c r="I5" s="19"/>
      <c r="J5" s="23" t="s">
        <v>20</v>
      </c>
      <c r="K5" s="23" t="s">
        <v>21</v>
      </c>
    </row>
    <row r="6" customHeight="1" spans="1:11">
      <c r="A6" s="10"/>
      <c r="B6" s="5"/>
      <c r="C6" s="8" t="s">
        <v>22</v>
      </c>
      <c r="D6" s="9"/>
      <c r="E6" s="13" t="s">
        <v>12</v>
      </c>
      <c r="F6" s="14">
        <v>0.04</v>
      </c>
      <c r="G6" s="15">
        <f>D6/200*F6</f>
        <v>0</v>
      </c>
      <c r="H6" s="13" t="s">
        <v>23</v>
      </c>
      <c r="I6" s="19"/>
      <c r="J6" s="23">
        <v>201</v>
      </c>
      <c r="K6" s="23">
        <f>_xlfn.IFS(J6&lt;=300,D6+(J6-200)*D7,J6&lt;=500,D6+D7*100+(J6-300)*D8,J6&lt;=800,D6+D7*100+D8*200+(J6-500)*D9,J6&lt;=1500,D6+D7*100+D8*200+D9*300+(J6-800)*D10,J6&lt;=5000,D6+D7*100+D8*200+D9*300+D10*700+(J6-1500)*D11)</f>
        <v>0</v>
      </c>
    </row>
    <row r="7" customFormat="1" customHeight="1" spans="1:9">
      <c r="A7" s="10"/>
      <c r="B7" s="5"/>
      <c r="C7" s="8" t="s">
        <v>24</v>
      </c>
      <c r="D7" s="11"/>
      <c r="E7" s="16" t="s">
        <v>25</v>
      </c>
      <c r="F7" s="14">
        <v>0.05</v>
      </c>
      <c r="G7" s="15">
        <f>(D6+D7*100)/300*F7</f>
        <v>0</v>
      </c>
      <c r="H7" s="13" t="s">
        <v>26</v>
      </c>
      <c r="I7" s="19"/>
    </row>
    <row r="8" customFormat="1" customHeight="1" spans="1:9">
      <c r="A8" s="10"/>
      <c r="B8" s="5"/>
      <c r="C8" s="8" t="s">
        <v>27</v>
      </c>
      <c r="D8" s="11"/>
      <c r="E8" s="16" t="s">
        <v>25</v>
      </c>
      <c r="F8" s="14">
        <v>0.07</v>
      </c>
      <c r="G8" s="15">
        <f>(D6+D7*100+D8*200)/500*F8</f>
        <v>0</v>
      </c>
      <c r="H8" s="13" t="s">
        <v>28</v>
      </c>
      <c r="I8" s="19"/>
    </row>
    <row r="9" customFormat="1" customHeight="1" spans="1:9">
      <c r="A9" s="10"/>
      <c r="B9" s="5"/>
      <c r="C9" s="8" t="s">
        <v>29</v>
      </c>
      <c r="D9" s="11"/>
      <c r="E9" s="16" t="s">
        <v>25</v>
      </c>
      <c r="F9" s="14">
        <v>0.1</v>
      </c>
      <c r="G9" s="15">
        <f>(D6+D7*100+D8*200+D9*300)/800*F9</f>
        <v>0</v>
      </c>
      <c r="H9" s="13" t="s">
        <v>30</v>
      </c>
      <c r="I9" s="19"/>
    </row>
    <row r="10" customFormat="1" customHeight="1" spans="1:9">
      <c r="A10" s="10"/>
      <c r="B10" s="5"/>
      <c r="C10" s="8" t="s">
        <v>31</v>
      </c>
      <c r="D10" s="11"/>
      <c r="E10" s="16" t="s">
        <v>25</v>
      </c>
      <c r="F10" s="14">
        <v>0.17</v>
      </c>
      <c r="G10" s="15">
        <f>(D6+D7*100+D8*200+D9*300+D10*700)/1500*F10</f>
        <v>0</v>
      </c>
      <c r="H10" s="13" t="s">
        <v>32</v>
      </c>
      <c r="I10" s="19"/>
    </row>
    <row r="11" customFormat="1" customHeight="1" spans="1:9">
      <c r="A11" s="12"/>
      <c r="B11" s="5"/>
      <c r="C11" s="8" t="s">
        <v>33</v>
      </c>
      <c r="D11" s="11"/>
      <c r="E11" s="16" t="s">
        <v>25</v>
      </c>
      <c r="F11" s="14">
        <v>0.22</v>
      </c>
      <c r="G11" s="15">
        <f>(D6+D7*100+D8*200+D9*300+D10*700)/1500*F11</f>
        <v>0</v>
      </c>
      <c r="H11" s="13" t="s">
        <v>32</v>
      </c>
      <c r="I11" s="19"/>
    </row>
    <row r="12" ht="50" customHeight="1"/>
  </sheetData>
  <mergeCells count="6">
    <mergeCell ref="J1:K1"/>
    <mergeCell ref="A2:E2"/>
    <mergeCell ref="J3:K3"/>
    <mergeCell ref="J4:K4"/>
    <mergeCell ref="A3:A11"/>
    <mergeCell ref="B3:B1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两广区域</vt:lpstr>
      <vt:lpstr>两湖区域</vt:lpstr>
      <vt:lpstr>东北区域</vt:lpstr>
      <vt:lpstr>科服两河区域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เวียร์</cp:lastModifiedBy>
  <dcterms:created xsi:type="dcterms:W3CDTF">2006-09-16T08:00:00Z</dcterms:created>
  <dcterms:modified xsi:type="dcterms:W3CDTF">2025-03-26T10:37:26Z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49DDA729CF28B54F6668E3678DBD2E10_43</vt:lpwstr>
  </property>
  <property fmtid="{D5CDD505-2E9C-101B-9397-08002B2CF9AE}" pid="3" name="KSOProductBuildVer">
    <vt:lpwstr>2052-6.4.0.8550</vt:lpwstr>
  </property>
</Properties>
</file>