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610" windowHeight="9840" firstSheet="1" activeTab="2"/>
  </bookViews>
  <sheets>
    <sheet name="市内调拨" sheetId="2" r:id="rId1"/>
    <sheet name="市内客户调拨" sheetId="22" r:id="rId2"/>
    <sheet name="工厂直送" sheetId="3" r:id="rId3"/>
    <sheet name="干线路线(不含宜昌）" sheetId="1" r:id="rId4"/>
    <sheet name="干线路线（宜昌）" sheetId="24" r:id="rId5"/>
    <sheet name="东西湖工厂直送荆门客户（塔斯汀）" sheetId="21" r:id="rId6"/>
    <sheet name="康师傅直送市内（依维柯自装自卸）" sheetId="19" r:id="rId7"/>
    <sheet name="康师傅直送市内（4.2米小车自装自卸）" sheetId="8" r:id="rId8"/>
    <sheet name="康师傅直送市外" sheetId="4" r:id="rId9"/>
    <sheet name="武汉至河南" sheetId="27" r:id="rId10"/>
    <sheet name="广州浓缩液" sheetId="26" r:id="rId11"/>
    <sheet name="营业所及客户地址" sheetId="9" r:id="rId12"/>
    <sheet name="产品规格及重量" sheetId="10" r:id="rId13"/>
    <sheet name="市外DC空包装返回数量" sheetId="23" r:id="rId14"/>
  </sheets>
  <externalReferences>
    <externalReference r:id="rId15"/>
  </externalReferences>
  <definedNames>
    <definedName name="_xlnm.Print_Area" localSheetId="3">'干线路线(不含宜昌）'!$B$2:$J$90</definedName>
    <definedName name="_xlnm.Print_Area" localSheetId="8">康师傅直送市外!$A$1:$F$85</definedName>
  </definedNames>
  <calcPr calcId="125725"/>
</workbook>
</file>

<file path=xl/calcChain.xml><?xml version="1.0" encoding="utf-8"?>
<calcChain xmlns="http://schemas.openxmlformats.org/spreadsheetml/2006/main">
  <c r="G6" i="24"/>
  <c r="D6" i="2"/>
  <c r="D8"/>
  <c r="D5"/>
  <c r="H14" i="23"/>
  <c r="G14"/>
  <c r="F14"/>
  <c r="E14"/>
  <c r="D14"/>
  <c r="C14"/>
  <c r="H13"/>
  <c r="G13"/>
  <c r="F13"/>
  <c r="E13"/>
  <c r="D13"/>
  <c r="C13"/>
  <c r="H12"/>
  <c r="G12"/>
  <c r="F12"/>
  <c r="E12"/>
  <c r="D12"/>
  <c r="C12"/>
  <c r="H11"/>
  <c r="G11"/>
  <c r="F11"/>
  <c r="E11"/>
  <c r="D11"/>
  <c r="C11"/>
  <c r="H10"/>
  <c r="G10"/>
  <c r="F10"/>
  <c r="E10"/>
  <c r="D10"/>
  <c r="C10"/>
  <c r="H9"/>
  <c r="G9"/>
  <c r="F9"/>
  <c r="E9"/>
  <c r="D9"/>
  <c r="C9"/>
  <c r="H8"/>
  <c r="G8"/>
  <c r="F8"/>
  <c r="E8"/>
  <c r="D8"/>
  <c r="C8"/>
  <c r="H7"/>
  <c r="G7"/>
  <c r="F7"/>
  <c r="E7"/>
  <c r="D7"/>
  <c r="C7"/>
  <c r="H6"/>
  <c r="G6"/>
  <c r="F6"/>
  <c r="E6"/>
  <c r="D6"/>
  <c r="C6"/>
  <c r="H5"/>
  <c r="G5"/>
  <c r="F5"/>
  <c r="E5"/>
  <c r="D5"/>
  <c r="C5"/>
  <c r="H4"/>
  <c r="G4"/>
  <c r="F4"/>
  <c r="E4"/>
  <c r="D4"/>
  <c r="C4"/>
  <c r="H3"/>
  <c r="H15" s="1"/>
  <c r="G3"/>
  <c r="G15" s="1"/>
  <c r="F3"/>
  <c r="F15" s="1"/>
  <c r="E3"/>
  <c r="E15" s="1"/>
  <c r="D3"/>
  <c r="D15" s="1"/>
  <c r="C3"/>
  <c r="C15" s="1"/>
  <c r="I4" l="1"/>
  <c r="I5"/>
  <c r="I6"/>
  <c r="I7"/>
  <c r="I8"/>
  <c r="I9"/>
  <c r="I10"/>
  <c r="I11"/>
  <c r="I12"/>
  <c r="I13"/>
  <c r="I14"/>
  <c r="I3"/>
  <c r="J8" i="22"/>
  <c r="J7"/>
  <c r="J6"/>
  <c r="C6" i="2"/>
  <c r="I15" i="23" l="1"/>
  <c r="C5" i="2"/>
  <c r="C8"/>
</calcChain>
</file>

<file path=xl/comments1.xml><?xml version="1.0" encoding="utf-8"?>
<comments xmlns="http://schemas.openxmlformats.org/spreadsheetml/2006/main">
  <authors>
    <author>Administrator</author>
  </authors>
  <commentList>
    <comment ref="J22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降2元</t>
        </r>
      </text>
    </comment>
  </commentList>
</comments>
</file>

<file path=xl/sharedStrings.xml><?xml version="1.0" encoding="utf-8"?>
<sst xmlns="http://schemas.openxmlformats.org/spreadsheetml/2006/main" count="869" uniqueCount="481">
  <si>
    <t>线路</t>
  </si>
  <si>
    <t>目的地</t>
  </si>
  <si>
    <r>
      <t>里程（</t>
    </r>
    <r>
      <rPr>
        <sz val="10"/>
        <rFont val="Arial"/>
        <family val="2"/>
      </rPr>
      <t>km</t>
    </r>
    <r>
      <rPr>
        <sz val="10"/>
        <rFont val="宋体"/>
        <family val="3"/>
        <charset val="134"/>
      </rPr>
      <t>）</t>
    </r>
  </si>
  <si>
    <r>
      <t>9-15</t>
    </r>
    <r>
      <rPr>
        <b/>
        <sz val="10"/>
        <color indexed="10"/>
        <rFont val="宋体"/>
        <family val="3"/>
        <charset val="134"/>
      </rPr>
      <t>吨</t>
    </r>
  </si>
  <si>
    <r>
      <t>15-25</t>
    </r>
    <r>
      <rPr>
        <b/>
        <sz val="10"/>
        <color indexed="10"/>
        <rFont val="宋体"/>
        <family val="3"/>
        <charset val="134"/>
      </rPr>
      <t>吨</t>
    </r>
  </si>
  <si>
    <r>
      <t>25</t>
    </r>
    <r>
      <rPr>
        <b/>
        <sz val="10"/>
        <color indexed="10"/>
        <rFont val="宋体"/>
        <family val="3"/>
        <charset val="134"/>
      </rPr>
      <t>吨以上</t>
    </r>
  </si>
  <si>
    <t>15-25吨</t>
  </si>
  <si>
    <t>25吨以上</t>
  </si>
  <si>
    <t>宜昌</t>
  </si>
  <si>
    <t>宜昌营业所</t>
  </si>
  <si>
    <t>－</t>
  </si>
  <si>
    <t>宜昌市及市属乡镇客户</t>
  </si>
  <si>
    <t>秭归</t>
  </si>
  <si>
    <t>远安</t>
  </si>
  <si>
    <t>兴山</t>
  </si>
  <si>
    <t>长阳</t>
  </si>
  <si>
    <t>五峰</t>
  </si>
  <si>
    <t>宜都</t>
  </si>
  <si>
    <t>当阳</t>
  </si>
  <si>
    <t>枝江</t>
  </si>
  <si>
    <t>襄阳</t>
  </si>
  <si>
    <t>襄阳营业所</t>
  </si>
  <si>
    <t>襄阳市及市属乡镇客户</t>
  </si>
  <si>
    <t>南漳</t>
  </si>
  <si>
    <t>谷城</t>
  </si>
  <si>
    <t>保康</t>
  </si>
  <si>
    <t>老河口</t>
  </si>
  <si>
    <t>枣阳</t>
  </si>
  <si>
    <t>宜城</t>
  </si>
  <si>
    <t>荆州</t>
  </si>
  <si>
    <t>荆州营业所</t>
  </si>
  <si>
    <t>荆州市及市属乡镇客户</t>
  </si>
  <si>
    <t>江陵</t>
  </si>
  <si>
    <t>公安</t>
  </si>
  <si>
    <t>监利</t>
  </si>
  <si>
    <t>石首</t>
  </si>
  <si>
    <t>洪湖</t>
  </si>
  <si>
    <t>松滋</t>
  </si>
  <si>
    <t>十堰</t>
  </si>
  <si>
    <r>
      <t>十堰</t>
    </r>
    <r>
      <rPr>
        <b/>
        <sz val="10"/>
        <rFont val="Arial"/>
        <family val="2"/>
      </rPr>
      <t>DC</t>
    </r>
  </si>
  <si>
    <t>十堰市及市属乡镇客户</t>
  </si>
  <si>
    <t>郧县</t>
  </si>
  <si>
    <t>郧西</t>
  </si>
  <si>
    <t>竹山</t>
  </si>
  <si>
    <t>竹溪</t>
  </si>
  <si>
    <t>房县</t>
  </si>
  <si>
    <t>丹江口</t>
  </si>
  <si>
    <t>荆门</t>
  </si>
  <si>
    <r>
      <t>荆门</t>
    </r>
    <r>
      <rPr>
        <b/>
        <sz val="10"/>
        <rFont val="Arial"/>
        <family val="2"/>
      </rPr>
      <t>DC</t>
    </r>
  </si>
  <si>
    <t>荆门市及市属乡镇客户</t>
  </si>
  <si>
    <t>沙洋</t>
  </si>
  <si>
    <t>京山</t>
  </si>
  <si>
    <t>钟祥</t>
  </si>
  <si>
    <t>恩施</t>
  </si>
  <si>
    <r>
      <t>恩施</t>
    </r>
    <r>
      <rPr>
        <b/>
        <sz val="10"/>
        <rFont val="Arial"/>
        <family val="2"/>
      </rPr>
      <t>DC</t>
    </r>
  </si>
  <si>
    <t>恩施市及市属乡镇客户</t>
  </si>
  <si>
    <t>利川</t>
  </si>
  <si>
    <t>建始</t>
  </si>
  <si>
    <t>咸丰</t>
  </si>
  <si>
    <t>巴东</t>
  </si>
  <si>
    <t>宣恩</t>
  </si>
  <si>
    <t>来凤</t>
  </si>
  <si>
    <t>鹤峰</t>
  </si>
  <si>
    <t>仙桃</t>
  </si>
  <si>
    <t>仙桃营业所</t>
  </si>
  <si>
    <t>仙桃市及市属乡镇客户</t>
  </si>
  <si>
    <t>潜江</t>
  </si>
  <si>
    <t>天门</t>
  </si>
  <si>
    <t>黄石</t>
  </si>
  <si>
    <t>黄石营业所</t>
  </si>
  <si>
    <t>黄石市及市属乡镇客户</t>
  </si>
  <si>
    <t>阳新</t>
  </si>
  <si>
    <t>大冶</t>
  </si>
  <si>
    <t>蕲春</t>
  </si>
  <si>
    <t>黄梅</t>
  </si>
  <si>
    <t>武穴</t>
  </si>
  <si>
    <t>咸宁</t>
  </si>
  <si>
    <r>
      <t>咸宁</t>
    </r>
    <r>
      <rPr>
        <b/>
        <sz val="10"/>
        <rFont val="Arial"/>
        <family val="2"/>
      </rPr>
      <t>DC</t>
    </r>
  </si>
  <si>
    <t>咸宁市及市属乡镇客户</t>
  </si>
  <si>
    <t>通山</t>
  </si>
  <si>
    <t>嘉鱼</t>
  </si>
  <si>
    <t>崇阳</t>
  </si>
  <si>
    <t>通城</t>
  </si>
  <si>
    <t>随州</t>
  </si>
  <si>
    <r>
      <t>随州</t>
    </r>
    <r>
      <rPr>
        <b/>
        <sz val="10"/>
        <rFont val="Arial"/>
        <family val="2"/>
      </rPr>
      <t>DC</t>
    </r>
  </si>
  <si>
    <t>随州市及市属乡镇客户</t>
  </si>
  <si>
    <t>广水</t>
  </si>
  <si>
    <t>鄂州</t>
  </si>
  <si>
    <r>
      <t>鄂州</t>
    </r>
    <r>
      <rPr>
        <b/>
        <sz val="10"/>
        <rFont val="Arial"/>
        <family val="2"/>
      </rPr>
      <t>DC</t>
    </r>
  </si>
  <si>
    <t>鄂州市及市属乡镇客户</t>
  </si>
  <si>
    <t>黄州</t>
  </si>
  <si>
    <t>孝感</t>
  </si>
  <si>
    <t>云梦</t>
  </si>
  <si>
    <t>安陆</t>
  </si>
  <si>
    <t>孝昌</t>
  </si>
  <si>
    <t>应城</t>
  </si>
  <si>
    <t>大悟</t>
  </si>
  <si>
    <t>黄冈</t>
  </si>
  <si>
    <t>浠水</t>
  </si>
  <si>
    <t>团风</t>
  </si>
  <si>
    <t>英山</t>
  </si>
  <si>
    <t>罗田</t>
  </si>
  <si>
    <t>红安</t>
  </si>
  <si>
    <t>麻城</t>
  </si>
  <si>
    <t>区域</t>
  </si>
  <si>
    <t>起点</t>
  </si>
  <si>
    <t>服务区域</t>
  </si>
  <si>
    <t>备注</t>
  </si>
  <si>
    <t>东西湖工厂</t>
  </si>
  <si>
    <t>汉川</t>
  </si>
  <si>
    <t>线路一</t>
  </si>
  <si>
    <t>北京京东世纪信息技术有限公司（京东蔡甸总仓）</t>
  </si>
  <si>
    <t>武汉玖砻电子商务有限公司（京东东荆河仓）</t>
  </si>
  <si>
    <t>沌口康师傅工厂</t>
  </si>
  <si>
    <t>备注</t>
    <phoneticPr fontId="7" type="noConversion"/>
  </si>
  <si>
    <t>非禁行区</t>
  </si>
  <si>
    <t>应城汤池</t>
  </si>
  <si>
    <t>宜昌营业所及市内市郊客户</t>
    <phoneticPr fontId="7" type="noConversion"/>
  </si>
  <si>
    <t>襄樊营业所及市内市郊客户</t>
    <phoneticPr fontId="7" type="noConversion"/>
  </si>
  <si>
    <t>荆州营业所及市内市郊客户</t>
    <phoneticPr fontId="7" type="noConversion"/>
  </si>
  <si>
    <t>十堰营业所及市内市郊客户</t>
    <phoneticPr fontId="7" type="noConversion"/>
  </si>
  <si>
    <t>仙桃营业所及市内市郊客户</t>
    <phoneticPr fontId="7" type="noConversion"/>
  </si>
  <si>
    <t>黄石营业所及市内市郊客户</t>
    <phoneticPr fontId="7" type="noConversion"/>
  </si>
  <si>
    <t>恩施营业所及市内市郊客户</t>
    <phoneticPr fontId="7" type="noConversion"/>
  </si>
  <si>
    <t>报价（元/吨）</t>
    <phoneticPr fontId="7" type="noConversion"/>
  </si>
  <si>
    <t>—</t>
    <phoneticPr fontId="7" type="noConversion"/>
  </si>
  <si>
    <t>江岸</t>
    <phoneticPr fontId="7" type="noConversion"/>
  </si>
  <si>
    <t>武昌</t>
    <phoneticPr fontId="7" type="noConversion"/>
  </si>
  <si>
    <t>关山</t>
    <phoneticPr fontId="7" type="noConversion"/>
  </si>
  <si>
    <t>阳逻</t>
    <phoneticPr fontId="7" type="noConversion"/>
  </si>
  <si>
    <t>新州</t>
    <phoneticPr fontId="7" type="noConversion"/>
  </si>
  <si>
    <t>武汉玖砻电子商务有限公司（多多买菜）</t>
  </si>
  <si>
    <t>武汉市玖盛行商贸有限公司（美团优选）</t>
  </si>
  <si>
    <t>东西湖工厂直送市内客户报价表</t>
    <phoneticPr fontId="7" type="noConversion"/>
  </si>
  <si>
    <t>武汉康师傅提货及直发市外报价表</t>
    <phoneticPr fontId="7" type="noConversion"/>
  </si>
  <si>
    <t>地址</t>
    <phoneticPr fontId="26" type="noConversion"/>
  </si>
  <si>
    <t>营业所地址</t>
    <phoneticPr fontId="26" type="noConversion"/>
  </si>
  <si>
    <t>（仙桃仓库）</t>
  </si>
  <si>
    <t>（宜昌仓库）</t>
  </si>
  <si>
    <t>（黄石仓库）</t>
  </si>
  <si>
    <t>（鄂州DC仓库）</t>
  </si>
  <si>
    <t>（孝感DC仓库）</t>
  </si>
  <si>
    <t>（随州DC仓库）</t>
  </si>
  <si>
    <t>（新洲DC仓库）</t>
  </si>
  <si>
    <t>（咸宁DC仓库）</t>
  </si>
  <si>
    <t>（荆州仓库）</t>
  </si>
  <si>
    <t>（襄阳仓库）</t>
  </si>
  <si>
    <t>（十堰DC仓库）</t>
  </si>
  <si>
    <t>（荆门DC仓库）</t>
  </si>
  <si>
    <t>（恩施DC仓库）</t>
  </si>
  <si>
    <t>（江岸仓库）</t>
  </si>
  <si>
    <t>（汉阳仓库）</t>
  </si>
  <si>
    <t>（武昌仓库）</t>
  </si>
  <si>
    <t>（关山仓库）</t>
  </si>
  <si>
    <t>（阳逻DC仓库）</t>
  </si>
  <si>
    <t>黄石市黄金山开发区金山大道东5号杭州家纺工业园</t>
    <phoneticPr fontId="26" type="noConversion"/>
  </si>
  <si>
    <t>湖北省鄂州市三兴工贸物流有限责任公司</t>
    <phoneticPr fontId="26" type="noConversion"/>
  </si>
  <si>
    <t>新洲区城北工业园金凤西路6号</t>
    <phoneticPr fontId="26" type="noConversion"/>
  </si>
  <si>
    <t>襄阳市樊城区人民西路47号正英工业园</t>
    <phoneticPr fontId="26" type="noConversion"/>
  </si>
  <si>
    <t>荆门市牌楼镇东方物流配送中心外租库</t>
    <phoneticPr fontId="26" type="noConversion"/>
  </si>
  <si>
    <t>恩施市舞阳坝街道华硒物流园</t>
    <phoneticPr fontId="26" type="noConversion"/>
  </si>
  <si>
    <t>营业所名称</t>
    <phoneticPr fontId="26" type="noConversion"/>
  </si>
  <si>
    <t>赤壁</t>
    <phoneticPr fontId="7" type="noConversion"/>
  </si>
  <si>
    <r>
      <t>荆门D</t>
    </r>
    <r>
      <rPr>
        <b/>
        <sz val="10"/>
        <rFont val="黑体"/>
        <family val="3"/>
      </rPr>
      <t>C</t>
    </r>
    <r>
      <rPr>
        <b/>
        <sz val="10"/>
        <rFont val="黑体"/>
        <family val="3"/>
      </rPr>
      <t>及市内市郊客户</t>
    </r>
    <phoneticPr fontId="7" type="noConversion"/>
  </si>
  <si>
    <r>
      <t>咸宁D</t>
    </r>
    <r>
      <rPr>
        <sz val="10"/>
        <rFont val="宋体"/>
        <family val="3"/>
        <charset val="134"/>
      </rPr>
      <t>C</t>
    </r>
    <r>
      <rPr>
        <sz val="10"/>
        <rFont val="宋体"/>
        <family val="3"/>
        <charset val="134"/>
      </rPr>
      <t>及市内市郊客户</t>
    </r>
    <phoneticPr fontId="7" type="noConversion"/>
  </si>
  <si>
    <t>随州DC及市内市郊客户</t>
    <phoneticPr fontId="7" type="noConversion"/>
  </si>
  <si>
    <t>鄂州DC及市内市郊客户</t>
    <phoneticPr fontId="7" type="noConversion"/>
  </si>
  <si>
    <r>
      <t>孝感D</t>
    </r>
    <r>
      <rPr>
        <sz val="10"/>
        <rFont val="宋体"/>
        <family val="3"/>
        <charset val="134"/>
      </rPr>
      <t>C</t>
    </r>
    <r>
      <rPr>
        <sz val="10"/>
        <rFont val="宋体"/>
        <family val="3"/>
        <charset val="134"/>
      </rPr>
      <t>及市内市郊客户</t>
    </r>
    <phoneticPr fontId="7" type="noConversion"/>
  </si>
  <si>
    <t>中百罗森长沙总仓（25吨以上）</t>
    <phoneticPr fontId="7" type="noConversion"/>
  </si>
  <si>
    <t>中百便民总仓、罗森江夏总仓</t>
    <phoneticPr fontId="7" type="noConversion"/>
  </si>
  <si>
    <t>苏宁总仓</t>
    <phoneticPr fontId="7" type="noConversion"/>
  </si>
  <si>
    <r>
      <t>9-15</t>
    </r>
    <r>
      <rPr>
        <b/>
        <sz val="10"/>
        <rFont val="宋体"/>
        <family val="3"/>
        <charset val="134"/>
      </rPr>
      <t>吨</t>
    </r>
  </si>
  <si>
    <r>
      <t>15-25</t>
    </r>
    <r>
      <rPr>
        <b/>
        <sz val="10"/>
        <rFont val="宋体"/>
        <family val="3"/>
        <charset val="134"/>
      </rPr>
      <t>吨</t>
    </r>
  </si>
  <si>
    <r>
      <t>25</t>
    </r>
    <r>
      <rPr>
        <b/>
        <sz val="10"/>
        <rFont val="宋体"/>
        <family val="3"/>
        <charset val="134"/>
      </rPr>
      <t>吨以上</t>
    </r>
  </si>
  <si>
    <t>沌口康师傅工厂直送市内价格报价表(4.2米小车）</t>
    <phoneticPr fontId="7" type="noConversion"/>
  </si>
  <si>
    <t>线路二</t>
    <phoneticPr fontId="7" type="noConversion"/>
  </si>
  <si>
    <t>报价（元/板）</t>
    <phoneticPr fontId="7" type="noConversion"/>
  </si>
  <si>
    <t>武汉玖砻电子商务有限公司（兴盛优选）</t>
    <phoneticPr fontId="7" type="noConversion"/>
  </si>
  <si>
    <t>西区</t>
    <phoneticPr fontId="7" type="noConversion"/>
  </si>
  <si>
    <t>东区</t>
    <phoneticPr fontId="7" type="noConversion"/>
  </si>
  <si>
    <t>9.6米车型</t>
    <phoneticPr fontId="7" type="noConversion"/>
  </si>
  <si>
    <t>类型</t>
    <phoneticPr fontId="7" type="noConversion"/>
  </si>
  <si>
    <t>市内调拨</t>
    <phoneticPr fontId="7" type="noConversion"/>
  </si>
  <si>
    <t>3、运量为零的不代表合同期内无运量</t>
    <phoneticPr fontId="7" type="noConversion"/>
  </si>
  <si>
    <t>4、运量为零的不代表合同期内无运量</t>
    <phoneticPr fontId="7" type="noConversion"/>
  </si>
  <si>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、报价为含税价，税率为9%。</t>
    </r>
    <phoneticPr fontId="26" type="noConversion"/>
  </si>
  <si>
    <t>1.单车500运力箱起运</t>
    <phoneticPr fontId="26" type="noConversion"/>
  </si>
  <si>
    <t>1.价格包含上货力资费，费用约在10元/吨，卸货由收货方负责</t>
    <phoneticPr fontId="26" type="noConversion"/>
  </si>
  <si>
    <t>2、报价为含税价，税率为9%。</t>
    <phoneticPr fontId="26" type="noConversion"/>
  </si>
  <si>
    <t>武汉市江岸区将军路</t>
    <phoneticPr fontId="26" type="noConversion"/>
  </si>
  <si>
    <t>武汉市汉阳区太子湖北路</t>
    <phoneticPr fontId="26" type="noConversion"/>
  </si>
  <si>
    <t>武汉市青山区站前路</t>
    <phoneticPr fontId="26" type="noConversion"/>
  </si>
  <si>
    <t>武汉市阳逻区沿江路</t>
    <phoneticPr fontId="26" type="noConversion"/>
  </si>
  <si>
    <t>1、以上价格含上货力资费，百事可提供搬运队，上货费用5.26元/吨，卸货由收货方负责</t>
    <phoneticPr fontId="7" type="noConversion"/>
  </si>
  <si>
    <t>孝感市及市属乡镇客户</t>
  </si>
  <si>
    <t>孝感</t>
    <phoneticPr fontId="7" type="noConversion"/>
  </si>
  <si>
    <t>孝感DC</t>
    <phoneticPr fontId="7" type="noConversion"/>
  </si>
  <si>
    <t>孝感市孝南区澴川路267号思创信息学校附近</t>
    <phoneticPr fontId="26" type="noConversion"/>
  </si>
  <si>
    <t xml:space="preserve"> 仙桃市杜湖办事处商业路联亮物流园百事可乐仓库</t>
  </si>
  <si>
    <t>荆州开发区东方大道宿兴物流园内</t>
  </si>
  <si>
    <t>随州市南郊瓜园五组便民食府旁（瓜园居委会对面）</t>
  </si>
  <si>
    <t xml:space="preserve">咸宁市咸安区昌荣体育制品有限公司内
</t>
  </si>
  <si>
    <t>十堰市茅箭区东环路128号亨运物流园</t>
  </si>
  <si>
    <t>宜昌市夷陵区双河路133号武汉百事可乐饮料有限公司宜昌分公司</t>
  </si>
  <si>
    <t>益阳芙蓉兴盛商贸有限公司</t>
  </si>
  <si>
    <t>带搬运报价（元/吨）</t>
    <phoneticPr fontId="7" type="noConversion"/>
  </si>
  <si>
    <t>不带搬运报价（元/吨）</t>
    <phoneticPr fontId="7" type="noConversion"/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</si>
  <si>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.价格分为两种：</t>
    </r>
    <r>
      <rPr>
        <sz val="10"/>
        <rFont val="宋体"/>
        <family val="3"/>
        <charset val="134"/>
      </rPr>
      <t>1.自带搬运负责装卸；2.只负责装车，不带搬运卸货。</t>
    </r>
    <phoneticPr fontId="26" type="noConversion"/>
  </si>
  <si>
    <t>汉川</t>
    <phoneticPr fontId="7" type="noConversion"/>
  </si>
  <si>
    <r>
      <t>特别注意：本线路</t>
    </r>
    <r>
      <rPr>
        <b/>
        <sz val="10"/>
        <rFont val="宋体"/>
        <family val="3"/>
        <charset val="134"/>
      </rPr>
      <t>不得选报，需全报</t>
    </r>
    <phoneticPr fontId="7" type="noConversion"/>
  </si>
  <si>
    <t>附件二:</t>
  </si>
  <si>
    <t>序号</t>
  </si>
  <si>
    <t>产品名称</t>
  </si>
  <si>
    <t>单位</t>
  </si>
  <si>
    <t>装载标准
件/铲板</t>
  </si>
  <si>
    <t>每箱数量
(支/原箱)</t>
  </si>
  <si>
    <t>计价重量标准
(公斤/箱)</t>
  </si>
  <si>
    <t>原箱折算运力箱标准
(原箱:运力箱)</t>
  </si>
  <si>
    <t>250ML</t>
  </si>
  <si>
    <t>箱</t>
  </si>
  <si>
    <t>1*24</t>
  </si>
  <si>
    <t>空瓶箱</t>
  </si>
  <si>
    <t>PET300ml</t>
  </si>
  <si>
    <t>1*6</t>
  </si>
  <si>
    <t>1*12</t>
  </si>
  <si>
    <t>CAN200ML</t>
  </si>
  <si>
    <t>1*20</t>
  </si>
  <si>
    <t>1: 0.25</t>
  </si>
  <si>
    <t>330ML</t>
  </si>
  <si>
    <t>0.55</t>
  </si>
  <si>
    <t>1: 0.3</t>
  </si>
  <si>
    <t>330ML细长罐</t>
  </si>
  <si>
    <t>1:0.55</t>
  </si>
  <si>
    <t>1:0.6</t>
  </si>
  <si>
    <t>1*15</t>
  </si>
  <si>
    <t>1: 0.4</t>
  </si>
  <si>
    <t>0.5L</t>
  </si>
  <si>
    <t>1:0.5</t>
  </si>
  <si>
    <t>1:1</t>
  </si>
  <si>
    <t>0.6L*12</t>
  </si>
  <si>
    <t>0.6L*24</t>
  </si>
  <si>
    <t>仅限百事 百事青柠</t>
  </si>
  <si>
    <t>0.9L</t>
  </si>
  <si>
    <t>1L混</t>
  </si>
  <si>
    <t>1*4</t>
  </si>
  <si>
    <t>1L</t>
  </si>
  <si>
    <t>1：1</t>
  </si>
  <si>
    <t>1.25L</t>
  </si>
  <si>
    <t>2L</t>
  </si>
  <si>
    <t>1*8</t>
  </si>
  <si>
    <t>2.5L</t>
  </si>
  <si>
    <t>BIB</t>
  </si>
  <si>
    <t>包</t>
  </si>
  <si>
    <t>1*1</t>
  </si>
  <si>
    <t>BIB10L</t>
  </si>
  <si>
    <r>
      <t>满</t>
    </r>
    <r>
      <rPr>
        <sz val="10"/>
        <rFont val="Arial"/>
        <family val="2"/>
      </rPr>
      <t>PM</t>
    </r>
  </si>
  <si>
    <t>桶</t>
  </si>
  <si>
    <r>
      <t>空</t>
    </r>
    <r>
      <rPr>
        <sz val="10"/>
        <rFont val="Arial"/>
        <family val="2"/>
      </rPr>
      <t>PM</t>
    </r>
  </si>
  <si>
    <t>只</t>
  </si>
  <si>
    <r>
      <t>果缤纷200</t>
    </r>
    <r>
      <rPr>
        <sz val="10"/>
        <rFont val="Arial"/>
        <family val="2"/>
      </rPr>
      <t>ML</t>
    </r>
  </si>
  <si>
    <t>1: 0.5</t>
  </si>
  <si>
    <r>
      <t>果缤纷</t>
    </r>
    <r>
      <rPr>
        <sz val="10"/>
        <rFont val="Arial"/>
        <family val="2"/>
      </rPr>
      <t>450ML</t>
    </r>
  </si>
  <si>
    <r>
      <t>果缤纷500</t>
    </r>
    <r>
      <rPr>
        <sz val="10"/>
        <rFont val="Arial"/>
        <family val="2"/>
      </rPr>
      <t>ML</t>
    </r>
  </si>
  <si>
    <t>1: 0.52</t>
  </si>
  <si>
    <r>
      <t>果缤纷500ML</t>
    </r>
    <r>
      <rPr>
        <sz val="10"/>
        <rFont val="Arial"/>
        <family val="2"/>
      </rPr>
      <t/>
    </r>
  </si>
  <si>
    <r>
      <t>果缤纷</t>
    </r>
    <r>
      <rPr>
        <sz val="10"/>
        <rFont val="Arial"/>
        <family val="2"/>
      </rPr>
      <t>1.25L</t>
    </r>
  </si>
  <si>
    <t>1：0.69</t>
  </si>
  <si>
    <r>
      <t>果缤纷</t>
    </r>
    <r>
      <rPr>
        <sz val="10"/>
        <rFont val="Arial"/>
        <family val="2"/>
      </rPr>
      <t>1.5L</t>
    </r>
  </si>
  <si>
    <t>鲜果粒420ML</t>
  </si>
  <si>
    <t>鲜果粒1.25L</t>
  </si>
  <si>
    <t>1.25（百事8+果4）</t>
  </si>
  <si>
    <t>立顿250ML</t>
  </si>
  <si>
    <t>立顿450ML</t>
  </si>
  <si>
    <t>立顿500ML</t>
  </si>
  <si>
    <r>
      <t>都乐</t>
    </r>
    <r>
      <rPr>
        <sz val="10"/>
        <rFont val="Arial"/>
        <family val="2"/>
      </rPr>
      <t>250ML</t>
    </r>
    <r>
      <rPr>
        <sz val="10"/>
        <rFont val="宋体"/>
        <family val="3"/>
        <charset val="134"/>
      </rPr>
      <t>（玻璃瓶）</t>
    </r>
  </si>
  <si>
    <r>
      <t>都乐</t>
    </r>
    <r>
      <rPr>
        <sz val="10"/>
        <rFont val="Arial"/>
        <family val="2"/>
      </rPr>
      <t>250ML</t>
    </r>
    <r>
      <rPr>
        <sz val="10"/>
        <rFont val="宋体"/>
        <family val="3"/>
        <charset val="134"/>
      </rPr>
      <t>（纸盒）</t>
    </r>
  </si>
  <si>
    <r>
      <t>都乐</t>
    </r>
    <r>
      <rPr>
        <sz val="10"/>
        <rFont val="Arial"/>
        <family val="2"/>
      </rPr>
      <t>1L</t>
    </r>
    <r>
      <rPr>
        <sz val="10"/>
        <rFont val="宋体"/>
        <family val="3"/>
        <charset val="134"/>
      </rPr>
      <t>（纸盒）</t>
    </r>
  </si>
  <si>
    <r>
      <t>都乐</t>
    </r>
    <r>
      <rPr>
        <sz val="10"/>
        <rFont val="Arial"/>
        <family val="2"/>
      </rPr>
      <t>1L</t>
    </r>
    <r>
      <rPr>
        <sz val="10"/>
        <rFont val="宋体"/>
        <family val="3"/>
        <charset val="134"/>
      </rPr>
      <t>（玻璃瓶）</t>
    </r>
  </si>
  <si>
    <r>
      <t>都乐</t>
    </r>
    <r>
      <rPr>
        <sz val="10"/>
        <rFont val="Arial"/>
        <family val="2"/>
      </rPr>
      <t>1.8L</t>
    </r>
    <r>
      <rPr>
        <sz val="10"/>
        <rFont val="宋体"/>
        <family val="3"/>
        <charset val="134"/>
      </rPr>
      <t>（纸盒）</t>
    </r>
  </si>
  <si>
    <r>
      <t>佳得乐350</t>
    </r>
    <r>
      <rPr>
        <sz val="10"/>
        <rFont val="Arial"/>
        <family val="2"/>
      </rPr>
      <t>ml</t>
    </r>
  </si>
  <si>
    <r>
      <t>佳得乐</t>
    </r>
    <r>
      <rPr>
        <sz val="10"/>
        <rFont val="Arial"/>
        <family val="2"/>
      </rPr>
      <t>600ml</t>
    </r>
  </si>
  <si>
    <t>佳得乐1L</t>
  </si>
  <si>
    <t>纯水乐350ML</t>
  </si>
  <si>
    <t>纯水乐550ML</t>
  </si>
  <si>
    <t>1.5L冰纯水</t>
  </si>
  <si>
    <t>1:0.69</t>
  </si>
  <si>
    <t>450ML微笑趣泡</t>
  </si>
  <si>
    <t>1：0.35</t>
  </si>
  <si>
    <t>450ML苏打气泡水</t>
  </si>
  <si>
    <t>1：0.37</t>
  </si>
  <si>
    <t>450ML橙味气泡饮</t>
  </si>
  <si>
    <t>450ML果缤纷阳光橙</t>
  </si>
  <si>
    <t>1：0.59</t>
  </si>
  <si>
    <t>1.25果缤纷阳光橙</t>
  </si>
  <si>
    <t>2L果缤纷阳光橙</t>
  </si>
  <si>
    <t>武汉工厂</t>
    <phoneticPr fontId="7" type="noConversion"/>
  </si>
  <si>
    <t>特别注意：本线路除了提货回工厂外不得选报，需全报</t>
    <phoneticPr fontId="7" type="noConversion"/>
  </si>
  <si>
    <t>返回量(板)</t>
    <phoneticPr fontId="7" type="noConversion"/>
  </si>
  <si>
    <t>蔡甸区</t>
    <phoneticPr fontId="7" type="noConversion"/>
  </si>
  <si>
    <t>硚口区</t>
    <phoneticPr fontId="7" type="noConversion"/>
  </si>
  <si>
    <t>东西湖区</t>
    <phoneticPr fontId="7" type="noConversion"/>
  </si>
  <si>
    <t>汉南区</t>
    <phoneticPr fontId="7" type="noConversion"/>
  </si>
  <si>
    <t>汉阳区</t>
    <phoneticPr fontId="7" type="noConversion"/>
  </si>
  <si>
    <t>洪山区</t>
    <phoneticPr fontId="7" type="noConversion"/>
  </si>
  <si>
    <t>黄陂区</t>
    <phoneticPr fontId="7" type="noConversion"/>
  </si>
  <si>
    <t>江岸区</t>
    <phoneticPr fontId="7" type="noConversion"/>
  </si>
  <si>
    <t>江汉区</t>
    <phoneticPr fontId="7" type="noConversion"/>
  </si>
  <si>
    <t>江夏区</t>
    <phoneticPr fontId="7" type="noConversion"/>
  </si>
  <si>
    <t>青山区</t>
    <phoneticPr fontId="7" type="noConversion"/>
  </si>
  <si>
    <t>武昌区</t>
    <phoneticPr fontId="7" type="noConversion"/>
  </si>
  <si>
    <t>新洲区</t>
    <phoneticPr fontId="7" type="noConversion"/>
  </si>
  <si>
    <r>
      <t>202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运量(板)</t>
    </r>
    <phoneticPr fontId="7" type="noConversion"/>
  </si>
  <si>
    <t>武汉玖砻电子商务有限公司（多多买菜）</t>
    <phoneticPr fontId="7" type="noConversion"/>
  </si>
  <si>
    <t>2024运量</t>
    <phoneticPr fontId="7" type="noConversion"/>
  </si>
  <si>
    <r>
      <t>202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运量</t>
    </r>
    <phoneticPr fontId="7" type="noConversion"/>
  </si>
  <si>
    <r>
      <t>202</t>
    </r>
    <r>
      <rPr>
        <sz val="10"/>
        <rFont val="宋体"/>
        <family val="3"/>
        <charset val="134"/>
      </rPr>
      <t>4运量（元/吨）</t>
    </r>
    <phoneticPr fontId="7" type="noConversion"/>
  </si>
  <si>
    <r>
      <t>2025</t>
    </r>
    <r>
      <rPr>
        <b/>
        <sz val="10"/>
        <rFont val="宋体"/>
        <family val="3"/>
        <charset val="134"/>
      </rPr>
      <t>年干线招标报价表</t>
    </r>
    <phoneticPr fontId="7" type="noConversion"/>
  </si>
  <si>
    <r>
      <t>202</t>
    </r>
    <r>
      <rPr>
        <b/>
        <sz val="10"/>
        <rFont val="宋体"/>
        <family val="3"/>
        <charset val="134"/>
      </rPr>
      <t>4运量（吨）</t>
    </r>
    <phoneticPr fontId="7" type="noConversion"/>
  </si>
  <si>
    <t>吨位</t>
    <phoneticPr fontId="7" type="noConversion"/>
  </si>
  <si>
    <t>武汉聚润久顺</t>
    <phoneticPr fontId="7" type="noConversion"/>
  </si>
  <si>
    <t>宁波瓜瓜农业科技有限公司</t>
    <phoneticPr fontId="7" type="noConversion"/>
  </si>
  <si>
    <t>华莱士武汉配送中心</t>
    <phoneticPr fontId="7" type="noConversion"/>
  </si>
  <si>
    <t>海德嘉邦</t>
    <phoneticPr fontId="7" type="noConversion"/>
  </si>
  <si>
    <t>沃尔玛(中国)投资公司（武汉配送中心）</t>
    <phoneticPr fontId="7" type="noConversion"/>
  </si>
  <si>
    <t>长沙很忙零食食品有限公司（荆门仓）</t>
  </si>
  <si>
    <t>线路三</t>
    <phoneticPr fontId="7" type="noConversion"/>
  </si>
  <si>
    <t>武汉市玖盛行商贸有限公司（零食顽家）东西湖仓</t>
  </si>
  <si>
    <t>武汉玖砻电子商务有限公司（兴盛优选）江夏仓</t>
    <phoneticPr fontId="7" type="noConversion"/>
  </si>
  <si>
    <t>起运点</t>
  </si>
  <si>
    <t>2.自带搬运负责装卸；需要考虑酒店等特殊客户分楼层的可能</t>
    <phoneticPr fontId="26" type="noConversion"/>
  </si>
  <si>
    <t>武汉市玖盛行商贸有限公司（零食顽家）东西湖仓</t>
    <phoneticPr fontId="7" type="noConversion"/>
  </si>
  <si>
    <t>总仓-东西湖（不带搬运）</t>
    <phoneticPr fontId="7" type="noConversion"/>
  </si>
  <si>
    <t>东西湖工厂直送荆门客户  单位：元/吨</t>
    <phoneticPr fontId="7" type="noConversion"/>
  </si>
  <si>
    <t>东西湖工厂</t>
    <phoneticPr fontId="7" type="noConversion"/>
  </si>
  <si>
    <t>荆门塔斯汀</t>
    <phoneticPr fontId="7" type="noConversion"/>
  </si>
  <si>
    <t>武汉市江夏区邢远长村工业园</t>
    <phoneticPr fontId="26" type="noConversion"/>
  </si>
  <si>
    <t>2、本线路营业所/DC仓均有空包装返回，空包装返回不再单独给予价格，请考虑此成本与调拨价格一起综合报价（附2024年各DC返回量及运费）</t>
    <phoneticPr fontId="7" type="noConversion"/>
  </si>
  <si>
    <t>报价</t>
    <phoneticPr fontId="7" type="noConversion"/>
  </si>
  <si>
    <t>元/吨</t>
    <phoneticPr fontId="7" type="noConversion"/>
  </si>
  <si>
    <t>元/吨</t>
    <phoneticPr fontId="7" type="noConversion"/>
  </si>
  <si>
    <t>东西湖工厂铲板直送市内客户</t>
    <phoneticPr fontId="7" type="noConversion"/>
  </si>
  <si>
    <t>半挂为主，9.6米为辅</t>
    <phoneticPr fontId="7" type="noConversion"/>
  </si>
  <si>
    <t>2024年01-12月手工运费明细表</t>
    <phoneticPr fontId="7" type="noConversion"/>
  </si>
  <si>
    <t>地点</t>
  </si>
  <si>
    <t>回空瓶箱</t>
  </si>
  <si>
    <t>回展柜</t>
  </si>
  <si>
    <t>回现调机</t>
  </si>
  <si>
    <t>回水柜</t>
  </si>
  <si>
    <t>回贩卖机</t>
  </si>
  <si>
    <t>回空气瓶</t>
  </si>
  <si>
    <t>东区</t>
  </si>
  <si>
    <t>西区</t>
    <phoneticPr fontId="7" type="noConversion"/>
  </si>
  <si>
    <t>襄樊</t>
  </si>
  <si>
    <t>合计</t>
  </si>
  <si>
    <t>备注</t>
    <phoneticPr fontId="7" type="noConversion"/>
  </si>
  <si>
    <t>含江岸、江汉、硚口、东西湖</t>
    <phoneticPr fontId="7" type="noConversion"/>
  </si>
  <si>
    <t>含武昌、洪山、青山、江夏</t>
    <phoneticPr fontId="7" type="noConversion"/>
  </si>
  <si>
    <t>含汉阳、蔡甸、汉南</t>
    <phoneticPr fontId="7" type="noConversion"/>
  </si>
  <si>
    <t>汉口区域</t>
    <phoneticPr fontId="7" type="noConversion"/>
  </si>
  <si>
    <t>武昌区域</t>
    <phoneticPr fontId="7" type="noConversion"/>
  </si>
  <si>
    <t>汉阳区域</t>
    <phoneticPr fontId="7" type="noConversion"/>
  </si>
  <si>
    <t>黄陂区域</t>
    <phoneticPr fontId="7" type="noConversion"/>
  </si>
  <si>
    <t>新洲区域</t>
    <phoneticPr fontId="7" type="noConversion"/>
  </si>
  <si>
    <t>黄陂全域含汉口北</t>
    <phoneticPr fontId="7" type="noConversion"/>
  </si>
  <si>
    <t>含阳逻</t>
    <phoneticPr fontId="7" type="noConversion"/>
  </si>
  <si>
    <r>
      <t>1.单车</t>
    </r>
    <r>
      <rPr>
        <sz val="10"/>
        <rFont val="宋体"/>
        <family val="3"/>
        <charset val="134"/>
      </rPr>
      <t>200</t>
    </r>
    <r>
      <rPr>
        <sz val="10"/>
        <rFont val="宋体"/>
        <family val="3"/>
        <charset val="134"/>
      </rPr>
      <t>运力箱起运</t>
    </r>
    <phoneticPr fontId="26" type="noConversion"/>
  </si>
  <si>
    <t>汉口区域</t>
    <phoneticPr fontId="7" type="noConversion"/>
  </si>
  <si>
    <t>汉阳区</t>
    <phoneticPr fontId="7" type="noConversion"/>
  </si>
  <si>
    <t>黄陂区</t>
    <phoneticPr fontId="7" type="noConversion"/>
  </si>
  <si>
    <t>新洲区</t>
    <phoneticPr fontId="7" type="noConversion"/>
  </si>
  <si>
    <t>武昌区</t>
    <phoneticPr fontId="7" type="noConversion"/>
  </si>
  <si>
    <r>
      <t>1：</t>
    </r>
    <r>
      <rPr>
        <sz val="10"/>
        <rFont val="Times New Roman"/>
        <family val="1"/>
      </rPr>
      <t>1</t>
    </r>
  </si>
  <si>
    <t>1：0.23</t>
  </si>
  <si>
    <r>
      <t>1：</t>
    </r>
    <r>
      <rPr>
        <sz val="10"/>
        <rFont val="Arial"/>
        <family val="2"/>
      </rPr>
      <t>0.24</t>
    </r>
  </si>
  <si>
    <t>330ML极度</t>
  </si>
  <si>
    <r>
      <t>330ML礼盒（</t>
    </r>
    <r>
      <rPr>
        <sz val="10"/>
        <rFont val="Arial"/>
        <family val="2"/>
      </rPr>
      <t>1*15</t>
    </r>
    <r>
      <rPr>
        <sz val="10"/>
        <rFont val="宋体"/>
        <family val="3"/>
        <charset val="134"/>
      </rPr>
      <t>）</t>
    </r>
  </si>
  <si>
    <r>
      <t>1：</t>
    </r>
    <r>
      <rPr>
        <sz val="10"/>
        <rFont val="Times New Roman"/>
        <family val="1"/>
      </rPr>
      <t>0.5</t>
    </r>
  </si>
  <si>
    <r>
      <t>1：</t>
    </r>
    <r>
      <rPr>
        <sz val="10"/>
        <rFont val="Arial"/>
        <family val="2"/>
      </rPr>
      <t>0.3</t>
    </r>
  </si>
  <si>
    <r>
      <t>1：</t>
    </r>
    <r>
      <rPr>
        <sz val="10"/>
        <rFont val="Arial"/>
        <family val="2"/>
      </rPr>
      <t>1</t>
    </r>
  </si>
  <si>
    <t>1：1.32</t>
  </si>
  <si>
    <r>
      <t>1：</t>
    </r>
    <r>
      <rPr>
        <sz val="10"/>
        <rFont val="Times New Roman"/>
        <family val="1"/>
      </rPr>
      <t>2</t>
    </r>
  </si>
  <si>
    <r>
      <t>1：</t>
    </r>
    <r>
      <rPr>
        <sz val="10"/>
        <rFont val="Arial"/>
        <family val="2"/>
      </rPr>
      <t>2</t>
    </r>
  </si>
  <si>
    <r>
      <t>满</t>
    </r>
    <r>
      <rPr>
        <sz val="10"/>
        <rFont val="Arial"/>
        <family val="2"/>
      </rPr>
      <t>CO</t>
    </r>
    <r>
      <rPr>
        <vertAlign val="subscript"/>
        <sz val="10"/>
        <rFont val="Arial"/>
        <family val="2"/>
      </rPr>
      <t>2</t>
    </r>
    <r>
      <rPr>
        <sz val="10"/>
        <rFont val="宋体"/>
        <family val="3"/>
        <charset val="134"/>
      </rPr>
      <t>钢瓶</t>
    </r>
  </si>
  <si>
    <r>
      <t>空</t>
    </r>
    <r>
      <rPr>
        <sz val="10"/>
        <rFont val="Arial"/>
        <family val="2"/>
      </rPr>
      <t>CO</t>
    </r>
    <r>
      <rPr>
        <vertAlign val="subscript"/>
        <sz val="10"/>
        <rFont val="Arial"/>
        <family val="2"/>
      </rPr>
      <t>2</t>
    </r>
    <r>
      <rPr>
        <sz val="10"/>
        <rFont val="宋体"/>
        <family val="3"/>
        <charset val="134"/>
      </rPr>
      <t>钢瓶</t>
    </r>
  </si>
  <si>
    <t>250ML果缤纷利乐包</t>
  </si>
  <si>
    <r>
      <t>1：</t>
    </r>
    <r>
      <rPr>
        <sz val="10"/>
        <rFont val="Arial"/>
        <family val="2"/>
      </rPr>
      <t>0.5</t>
    </r>
  </si>
  <si>
    <r>
      <t>1：</t>
    </r>
    <r>
      <rPr>
        <sz val="10"/>
        <rFont val="Arial"/>
        <family val="2"/>
      </rPr>
      <t xml:space="preserve"> 0.69</t>
    </r>
  </si>
  <si>
    <r>
      <t>1：</t>
    </r>
    <r>
      <rPr>
        <sz val="10"/>
        <rFont val="Arial"/>
        <family val="2"/>
      </rPr>
      <t xml:space="preserve"> 0.5</t>
    </r>
  </si>
  <si>
    <r>
      <t>1：</t>
    </r>
    <r>
      <rPr>
        <sz val="10"/>
        <rFont val="Arial"/>
        <family val="2"/>
      </rPr>
      <t>1.5</t>
    </r>
  </si>
  <si>
    <t xml:space="preserve"> 250ML纯果乐100%</t>
  </si>
  <si>
    <t>1:0.3</t>
  </si>
  <si>
    <t>产品重量及运力箱折算表(202503)</t>
    <phoneticPr fontId="7" type="noConversion"/>
  </si>
  <si>
    <t>2024空包装返厂数(板)</t>
    <phoneticPr fontId="7" type="noConversion"/>
  </si>
  <si>
    <r>
      <t>中百罗森荆门店(</t>
    </r>
    <r>
      <rPr>
        <sz val="9"/>
        <rFont val="宋体"/>
        <family val="3"/>
        <charset val="134"/>
      </rPr>
      <t>6吨以下）</t>
    </r>
    <phoneticPr fontId="7" type="noConversion"/>
  </si>
  <si>
    <r>
      <t>中百罗森荆门店（6</t>
    </r>
    <r>
      <rPr>
        <sz val="9"/>
        <rFont val="宋体"/>
        <family val="3"/>
        <charset val="134"/>
      </rPr>
      <t>-15吨）</t>
    </r>
    <phoneticPr fontId="7" type="noConversion"/>
  </si>
  <si>
    <r>
      <t>中百罗森荆门店（1</t>
    </r>
    <r>
      <rPr>
        <sz val="9"/>
        <rFont val="宋体"/>
        <family val="3"/>
        <charset val="134"/>
      </rPr>
      <t>5吨以上）</t>
    </r>
    <phoneticPr fontId="7" type="noConversion"/>
  </si>
  <si>
    <t>武汉-荆门，不分吨位，统一报价</t>
    <phoneticPr fontId="7" type="noConversion"/>
  </si>
  <si>
    <t>武汉-长沙，不分吨位，统一报价</t>
    <phoneticPr fontId="7" type="noConversion"/>
  </si>
  <si>
    <t>线路四</t>
    <phoneticPr fontId="7" type="noConversion"/>
  </si>
  <si>
    <t>注：线路一、线路二、线路三价格均包含装卸费用，最小为4.2米车型起送，自带搬运，单家客户6-8吨起运；线路二、三部分客户会强制要求自行卸货的，由客户负责卸货，不用带搬运，向客户支付卸货费用即可；线路四要求整车直送，不带搬运，客户自行负责卸货</t>
    <phoneticPr fontId="26" type="noConversion"/>
  </si>
  <si>
    <t>西区（不含宜昌）</t>
    <phoneticPr fontId="7" type="noConversion"/>
  </si>
  <si>
    <t>武汉-宜昌</t>
    <phoneticPr fontId="7" type="noConversion"/>
  </si>
  <si>
    <t>2、空包装返回不再单独给予价格，请考虑此成本与调拨价格一起综合报价（附2024年各DC返回量及运费）</t>
    <phoneticPr fontId="7" type="noConversion"/>
  </si>
  <si>
    <t>特别注意：</t>
    <phoneticPr fontId="7" type="noConversion"/>
  </si>
  <si>
    <t>1、市内调拨可选报；</t>
    <phoneticPr fontId="7" type="noConversion"/>
  </si>
  <si>
    <t>2、空包装免费返厂（空包装为空瓶箱、铲板、钢瓶、设备等）</t>
    <phoneticPr fontId="7" type="noConversion"/>
  </si>
  <si>
    <t>3、报价为含税价，税率为9%。</t>
    <phoneticPr fontId="7" type="noConversion"/>
  </si>
  <si>
    <t>4、车辆以飞翼或侧帘车优先</t>
    <phoneticPr fontId="7" type="noConversion"/>
  </si>
  <si>
    <t>5、运量为零的不代表合同期内无运量</t>
    <phoneticPr fontId="7" type="noConversion"/>
  </si>
  <si>
    <t>特别注意：可选报，需及时返回空铲板，否则将承担租赁费用</t>
    <phoneticPr fontId="7" type="noConversion"/>
  </si>
  <si>
    <t>特别注意：本线路各区域线路可全报、可选报，但区域内的分线路不得再选报，需全报。</t>
    <phoneticPr fontId="7" type="noConversion"/>
  </si>
  <si>
    <t>宜昌工厂返回</t>
    <phoneticPr fontId="7" type="noConversion"/>
  </si>
  <si>
    <t>武汉明优齐汇科技有限公司</t>
    <phoneticPr fontId="7" type="noConversion"/>
  </si>
  <si>
    <t>武汉玖砻电子商务有限公司（兴盛优选）蔡甸仓</t>
    <phoneticPr fontId="7" type="noConversion"/>
  </si>
  <si>
    <t>特别注意：本线路2个区域线路需全报,且武汉调拨宜昌及宜昌回汉不能保证对应一去一回</t>
    <phoneticPr fontId="7" type="noConversion"/>
  </si>
  <si>
    <t>中百罗森长沙总仓（1-7吨）</t>
    <phoneticPr fontId="7" type="noConversion"/>
  </si>
  <si>
    <t>中百罗森长沙总仓（7-18吨）</t>
    <phoneticPr fontId="7" type="noConversion"/>
  </si>
  <si>
    <t>1、车辆以飞翼或侧帘车优先</t>
    <phoneticPr fontId="7" type="noConversion"/>
  </si>
  <si>
    <t>2、运量为零的不代表合同期内无运量</t>
    <phoneticPr fontId="7" type="noConversion"/>
  </si>
  <si>
    <t>3、对于以上客户需要了解具体地址和送货要求的请咨询招标联系人</t>
    <phoneticPr fontId="7" type="noConversion"/>
  </si>
  <si>
    <t>1、以上线路需合并全部报价；</t>
    <phoneticPr fontId="26" type="noConversion"/>
  </si>
  <si>
    <t>3.线路一不得选报，需全报，线路二、三、四可选报</t>
    <phoneticPr fontId="7" type="noConversion"/>
  </si>
  <si>
    <t>3、黄石、仙桃、鄂州、孝感、咸宁、随州营业所/DC调拨按照吨价报价，但必须使用托板运输，铲板免费返回</t>
    <phoneticPr fontId="7" type="noConversion"/>
  </si>
  <si>
    <t>4.孝感区域中，汉川9吨起运，不区分吨位，统一报通价；东区部分客户需要使用托盘运输（14板起运），托板要求免费返还</t>
    <phoneticPr fontId="7" type="noConversion"/>
  </si>
  <si>
    <t>5、运量为零的不代表合同期内无运量</t>
    <phoneticPr fontId="7" type="noConversion"/>
  </si>
  <si>
    <t>3、运量为零的不代表合同期内无运量</t>
    <phoneticPr fontId="7" type="noConversion"/>
  </si>
  <si>
    <t>宜昌工厂-武汉区域</t>
    <phoneticPr fontId="7" type="noConversion"/>
  </si>
  <si>
    <t>--</t>
    <phoneticPr fontId="7" type="noConversion"/>
  </si>
  <si>
    <t>1、武汉-宜昌按照吨价报价，使用托板运输，铲板免费返回</t>
    <phoneticPr fontId="7" type="noConversion"/>
  </si>
  <si>
    <t>4.武汉区域为武汉工厂及百事武汉其他营业所及DC</t>
    <phoneticPr fontId="7" type="noConversion"/>
  </si>
  <si>
    <t>市内调拨及转仓报价表</t>
    <phoneticPr fontId="7" type="noConversion"/>
  </si>
  <si>
    <t>工厂铲板直送市内客户报价表</t>
    <phoneticPr fontId="7" type="noConversion"/>
  </si>
  <si>
    <t>附件5-1-2</t>
    <phoneticPr fontId="7" type="noConversion"/>
  </si>
  <si>
    <r>
      <t>附件5</t>
    </r>
    <r>
      <rPr>
        <sz val="12"/>
        <rFont val="宋体"/>
        <family val="3"/>
        <charset val="134"/>
      </rPr>
      <t>-1-1</t>
    </r>
    <phoneticPr fontId="7" type="noConversion"/>
  </si>
  <si>
    <t>附件5-2</t>
    <phoneticPr fontId="7" type="noConversion"/>
  </si>
  <si>
    <t>附件5-3-1</t>
    <phoneticPr fontId="7" type="noConversion"/>
  </si>
  <si>
    <t>附件5-3-2</t>
    <phoneticPr fontId="7" type="noConversion"/>
  </si>
  <si>
    <t>附件5-3-3</t>
    <phoneticPr fontId="7" type="noConversion"/>
  </si>
  <si>
    <t>附件5-4-1</t>
    <phoneticPr fontId="7" type="noConversion"/>
  </si>
  <si>
    <r>
      <t>附件5-</t>
    </r>
    <r>
      <rPr>
        <sz val="10"/>
        <rFont val="宋体"/>
        <family val="3"/>
        <charset val="134"/>
      </rPr>
      <t>4-2</t>
    </r>
    <phoneticPr fontId="7" type="noConversion"/>
  </si>
  <si>
    <r>
      <t>附件5-</t>
    </r>
    <r>
      <rPr>
        <sz val="10"/>
        <rFont val="宋体"/>
        <family val="3"/>
        <charset val="134"/>
      </rPr>
      <t>4-3</t>
    </r>
    <phoneticPr fontId="7" type="noConversion"/>
  </si>
  <si>
    <t>折合吨位</t>
    <phoneticPr fontId="7" type="noConversion"/>
  </si>
  <si>
    <t>报价（元/车）</t>
  </si>
  <si>
    <t>吨</t>
  </si>
  <si>
    <t>10吨以下</t>
  </si>
  <si>
    <t>10-20吨</t>
  </si>
  <si>
    <t>广州－武汉</t>
  </si>
  <si>
    <t>广州－宜昌</t>
  </si>
  <si>
    <t>注：提货产品为浓缩液，需要危险品运输资质，按每车运费报价；</t>
    <phoneticPr fontId="7" type="noConversion"/>
  </si>
  <si>
    <t>半挂为主，9.6米为辅</t>
    <phoneticPr fontId="7" type="noConversion"/>
  </si>
  <si>
    <t>江夏区第一产业集团江夏物流园二期</t>
    <phoneticPr fontId="26" type="noConversion"/>
  </si>
  <si>
    <t>江夏区港口二路与疏港大道交叉口民熙现代金融物流园</t>
    <phoneticPr fontId="26" type="noConversion"/>
  </si>
  <si>
    <t>江夏区郑店第一产业集团武汉江夏物流园</t>
    <phoneticPr fontId="26" type="noConversion"/>
  </si>
  <si>
    <t>蔡甸普洛斯物流园</t>
  </si>
  <si>
    <t>江夏黄家湖</t>
  </si>
  <si>
    <t>蔡甸区玛瑙三路与白鹤泉东街交叉口</t>
  </si>
  <si>
    <t>东西湖区食品一路与行宫十三路交汇处</t>
    <phoneticPr fontId="26" type="noConversion"/>
  </si>
  <si>
    <t>武汉至河南零担价格（元/吨）</t>
    <phoneticPr fontId="109" type="noConversion"/>
  </si>
  <si>
    <r>
      <rPr>
        <sz val="10"/>
        <color theme="1"/>
        <rFont val="宋体"/>
        <family val="3"/>
        <charset val="134"/>
      </rPr>
      <t>&lt;0≤1</t>
    </r>
    <r>
      <rPr>
        <sz val="10"/>
        <color theme="1"/>
        <rFont val="宋体"/>
        <family val="3"/>
        <charset val="134"/>
        <scheme val="minor"/>
      </rPr>
      <t>吨</t>
    </r>
  </si>
  <si>
    <r>
      <rPr>
        <sz val="10"/>
        <color theme="1"/>
        <rFont val="宋体"/>
        <family val="3"/>
        <charset val="134"/>
      </rPr>
      <t>&lt;1≤</t>
    </r>
    <r>
      <rPr>
        <sz val="10"/>
        <color theme="1"/>
        <rFont val="宋体"/>
        <family val="3"/>
        <charset val="134"/>
        <scheme val="minor"/>
      </rPr>
      <t>2吨</t>
    </r>
  </si>
  <si>
    <r>
      <rPr>
        <sz val="10"/>
        <color theme="1"/>
        <rFont val="宋体"/>
        <family val="3"/>
        <charset val="134"/>
      </rPr>
      <t>&lt;2≤3</t>
    </r>
    <r>
      <rPr>
        <sz val="10"/>
        <color theme="1"/>
        <rFont val="宋体"/>
        <family val="3"/>
        <charset val="134"/>
        <scheme val="minor"/>
      </rPr>
      <t>吨</t>
    </r>
  </si>
  <si>
    <r>
      <rPr>
        <sz val="10"/>
        <color theme="1"/>
        <rFont val="宋体"/>
        <family val="3"/>
        <charset val="134"/>
      </rPr>
      <t>&lt;3≤4</t>
    </r>
    <r>
      <rPr>
        <sz val="10"/>
        <color theme="1"/>
        <rFont val="宋体"/>
        <family val="3"/>
        <charset val="134"/>
        <scheme val="minor"/>
      </rPr>
      <t>吨</t>
    </r>
  </si>
  <si>
    <r>
      <rPr>
        <sz val="10"/>
        <color theme="1"/>
        <rFont val="宋体"/>
        <family val="3"/>
        <charset val="134"/>
      </rPr>
      <t>&lt;4≤5</t>
    </r>
    <r>
      <rPr>
        <sz val="10"/>
        <color theme="1"/>
        <rFont val="宋体"/>
        <family val="3"/>
        <charset val="134"/>
        <scheme val="minor"/>
      </rPr>
      <t>吨</t>
    </r>
  </si>
  <si>
    <r>
      <rPr>
        <sz val="10"/>
        <color theme="1"/>
        <rFont val="宋体"/>
        <family val="3"/>
        <charset val="134"/>
      </rPr>
      <t>&lt;5≤6</t>
    </r>
    <r>
      <rPr>
        <sz val="10"/>
        <color theme="1"/>
        <rFont val="宋体"/>
        <family val="3"/>
        <charset val="134"/>
        <scheme val="minor"/>
      </rPr>
      <t>吨</t>
    </r>
  </si>
  <si>
    <r>
      <rPr>
        <sz val="11"/>
        <color theme="1"/>
        <rFont val="宋体"/>
        <family val="2"/>
        <charset val="134"/>
      </rPr>
      <t>&lt;6</t>
    </r>
    <r>
      <rPr>
        <sz val="11"/>
        <color theme="1"/>
        <rFont val="宋体"/>
        <family val="3"/>
        <charset val="134"/>
      </rPr>
      <t>≤</t>
    </r>
    <r>
      <rPr>
        <sz val="11"/>
        <color theme="1"/>
        <rFont val="宋体"/>
        <family val="2"/>
        <charset val="134"/>
      </rPr>
      <t>7</t>
    </r>
    <r>
      <rPr>
        <sz val="12"/>
        <rFont val="宋体"/>
        <family val="3"/>
        <charset val="134"/>
      </rPr>
      <t>吨</t>
    </r>
  </si>
  <si>
    <t>信阳</t>
  </si>
  <si>
    <t>驻马店</t>
  </si>
  <si>
    <t>漯河</t>
  </si>
  <si>
    <t>2024年运量</t>
    <phoneticPr fontId="7" type="noConversion"/>
  </si>
  <si>
    <t>附件5-5</t>
    <phoneticPr fontId="7" type="noConversion"/>
  </si>
  <si>
    <t>附件5-6                                 浓缩液提货报价表</t>
    <phoneticPr fontId="7" type="noConversion"/>
  </si>
  <si>
    <t>半挂为主，9.6米为辅</t>
    <phoneticPr fontId="7" type="noConversion"/>
  </si>
  <si>
    <t>9.6米为辅</t>
    <phoneticPr fontId="7" type="noConversion"/>
  </si>
  <si>
    <t>9.6米,半年运量</t>
    <phoneticPr fontId="7" type="noConversion"/>
  </si>
  <si>
    <t>9.6米</t>
    <phoneticPr fontId="7" type="noConversion"/>
  </si>
  <si>
    <t>新区</t>
    <phoneticPr fontId="7" type="noConversion"/>
  </si>
  <si>
    <t>9.6米车型；总仓外库到新区</t>
    <phoneticPr fontId="7" type="noConversion"/>
  </si>
  <si>
    <t>市外直发库</t>
    <phoneticPr fontId="7" type="noConversion"/>
  </si>
  <si>
    <t>9.6米车型</t>
    <phoneticPr fontId="7" type="noConversion"/>
  </si>
  <si>
    <t>特别注意：本线路不得选报，需和荆门线路一起报</t>
    <phoneticPr fontId="7" type="noConversion"/>
  </si>
  <si>
    <t>1：4.2米货车直送（8吨起运），自带搬运负责装卸，需随车带回空包装到荆门DC</t>
    <phoneticPr fontId="26" type="noConversion"/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</si>
</sst>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3" formatCode="_ * #,##0.00_ ;_ * \-#,##0.00_ ;_ * &quot;-&quot;??_ ;_ @_ "/>
    <numFmt numFmtId="176" formatCode="_-* #,##0.00_-;\-* #,##0.00_-;_-* &quot;-&quot;??_-;_-@_-"/>
    <numFmt numFmtId="177" formatCode="&quot;￥&quot;#,##0.00;[Red]&quot;￥&quot;\-#,##0.00"/>
    <numFmt numFmtId="178" formatCode="0.00_ "/>
    <numFmt numFmtId="179" formatCode="0.00_);[Red]\(0.00\)"/>
    <numFmt numFmtId="180" formatCode="0.0_);[Red]\(0.0\)"/>
    <numFmt numFmtId="181" formatCode="0_ "/>
    <numFmt numFmtId="182" formatCode="0_);[Red]\(0\)"/>
    <numFmt numFmtId="183" formatCode="_(* #,##0.00_);_(* \(#,##0.00\);_(* &quot;-&quot;??_);_(@_)"/>
    <numFmt numFmtId="184" formatCode="_([$€]* #,##0.00_);_([$€]* \(#,##0.00\);_([$€]* &quot;-&quot;??_);_(@_)"/>
    <numFmt numFmtId="185" formatCode="0.0000000"/>
    <numFmt numFmtId="186" formatCode="0.000000"/>
    <numFmt numFmtId="187" formatCode="0.00000000"/>
  </numFmts>
  <fonts count="113">
    <font>
      <sz val="12"/>
      <name val="宋体"/>
      <charset val="134"/>
    </font>
    <font>
      <sz val="10"/>
      <name val="宋体"/>
      <family val="3"/>
      <charset val="134"/>
    </font>
    <font>
      <b/>
      <sz val="10"/>
      <name val="黑体"/>
      <family val="3"/>
    </font>
    <font>
      <sz val="10"/>
      <name val="黑体"/>
      <family val="3"/>
    </font>
    <font>
      <sz val="10"/>
      <name val="华文细黑"/>
      <family val="3"/>
      <charset val="134"/>
    </font>
    <font>
      <b/>
      <sz val="10"/>
      <color indexed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b/>
      <sz val="10"/>
      <name val="Arial"/>
      <family val="2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color indexed="10"/>
      <name val="黑体"/>
      <family val="3"/>
    </font>
    <font>
      <b/>
      <sz val="10"/>
      <color indexed="10"/>
      <name val="宋体"/>
      <family val="3"/>
      <charset val="134"/>
    </font>
    <font>
      <b/>
      <sz val="10"/>
      <color indexed="10"/>
      <name val="Arial"/>
      <family val="2"/>
    </font>
    <font>
      <b/>
      <sz val="10"/>
      <name val="黑体"/>
      <family val="3"/>
    </font>
    <font>
      <sz val="10"/>
      <name val="宋体"/>
      <family val="3"/>
      <charset val="134"/>
    </font>
    <font>
      <sz val="14"/>
      <name val="宋体"/>
      <family val="3"/>
      <charset val="134"/>
    </font>
    <font>
      <b/>
      <sz val="10"/>
      <color indexed="10"/>
      <name val="Arial"/>
      <family val="2"/>
    </font>
    <font>
      <b/>
      <sz val="10"/>
      <color indexed="10"/>
      <name val="黑体"/>
      <family val="3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新宋体"/>
      <family val="3"/>
      <charset val="134"/>
    </font>
    <font>
      <sz val="9"/>
      <name val="宋体"/>
      <family val="3"/>
      <charset val="134"/>
    </font>
    <font>
      <sz val="9"/>
      <name val="华文中宋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4"/>
      <name val="宋体"/>
      <family val="3"/>
      <charset val="134"/>
    </font>
    <font>
      <sz val="12"/>
      <name val="华文中宋"/>
      <family val="3"/>
      <charset val="134"/>
    </font>
    <font>
      <sz val="11"/>
      <name val="华文中宋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黑体"/>
      <family val="3"/>
    </font>
    <font>
      <b/>
      <sz val="11"/>
      <color indexed="10"/>
      <name val="宋体"/>
      <family val="3"/>
      <charset val="134"/>
    </font>
    <font>
      <sz val="10"/>
      <color indexed="8"/>
      <name val="Arial"/>
      <family val="2"/>
    </font>
    <font>
      <b/>
      <sz val="12"/>
      <name val="黑体"/>
      <family val="3"/>
    </font>
    <font>
      <b/>
      <sz val="8"/>
      <name val="Arial"/>
      <family val="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0"/>
      <name val="Times New Roman"/>
      <family val="1"/>
    </font>
    <font>
      <b/>
      <sz val="10"/>
      <name val="Geneva"/>
      <family val="2"/>
    </font>
    <font>
      <b/>
      <sz val="10"/>
      <color indexed="8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color indexed="20"/>
      <name val="宋体"/>
      <family val="3"/>
      <charset val="134"/>
    </font>
    <font>
      <b/>
      <sz val="10"/>
      <name val="MS Sans Serif"/>
      <family val="2"/>
    </font>
    <font>
      <sz val="11"/>
      <color indexed="17"/>
      <name val="宋体"/>
      <family val="3"/>
      <charset val="134"/>
    </font>
    <font>
      <sz val="12"/>
      <name val="Times New Roman"/>
      <family val="1"/>
    </font>
    <font>
      <sz val="11"/>
      <name val="蹈框"/>
      <charset val="134"/>
    </font>
    <font>
      <sz val="12"/>
      <name val="新細明體"/>
      <family val="1"/>
      <charset val="136"/>
    </font>
    <font>
      <sz val="11"/>
      <name val="ＭＳ Ｐゴシック"/>
      <family val="2"/>
      <charset val="134"/>
    </font>
    <font>
      <sz val="12"/>
      <name val="바탕체"/>
      <family val="3"/>
    </font>
    <font>
      <sz val="10"/>
      <name val="华文中宋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黑体"/>
      <family val="3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黑体"/>
      <family val="3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0"/>
      <color theme="1"/>
      <name val="Arial"/>
      <family val="2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u/>
      <sz val="11"/>
      <color theme="1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color theme="1"/>
      <name val="华文中宋"/>
      <family val="3"/>
      <charset val="134"/>
    </font>
    <font>
      <b/>
      <sz val="10"/>
      <color theme="1"/>
      <name val="Arial"/>
      <family val="2"/>
    </font>
    <font>
      <b/>
      <sz val="10"/>
      <color theme="1"/>
      <name val="黑体"/>
      <family val="3"/>
    </font>
    <font>
      <b/>
      <sz val="9"/>
      <color theme="1"/>
      <name val="宋体"/>
      <family val="3"/>
      <charset val="134"/>
      <scheme val="minor"/>
    </font>
    <font>
      <sz val="10"/>
      <color theme="1"/>
      <name val="华文中宋"/>
      <family val="3"/>
      <charset val="134"/>
    </font>
    <font>
      <sz val="9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1"/>
      <color rgb="FF006100"/>
      <name val="宋体"/>
      <family val="2"/>
      <charset val="134"/>
      <scheme val="minor"/>
    </font>
    <font>
      <sz val="12"/>
      <color rgb="FF000000"/>
      <name val="华文宋体"/>
      <family val="3"/>
      <charset val="134"/>
    </font>
    <font>
      <sz val="10"/>
      <color rgb="FF00206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vertAlign val="subscript"/>
      <sz val="10"/>
      <name val="Arial"/>
      <family val="2"/>
    </font>
    <font>
      <b/>
      <sz val="11"/>
      <name val="黑体"/>
      <family val="3"/>
    </font>
    <font>
      <b/>
      <sz val="11"/>
      <name val="黑体"/>
      <family val="3"/>
      <charset val="134"/>
    </font>
    <font>
      <b/>
      <sz val="10"/>
      <name val="华文细黑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2"/>
      <charset val="134"/>
    </font>
    <font>
      <sz val="11"/>
      <color theme="1"/>
      <name val="宋体"/>
      <family val="3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5">
    <xf numFmtId="0" fontId="0" fillId="0" borderId="0">
      <alignment vertical="center"/>
    </xf>
    <xf numFmtId="184" fontId="31" fillId="0" borderId="0">
      <alignment vertical="center"/>
    </xf>
    <xf numFmtId="184" fontId="8" fillId="0" borderId="0"/>
    <xf numFmtId="184" fontId="31" fillId="0" borderId="0"/>
    <xf numFmtId="184" fontId="8" fillId="0" borderId="0" applyBorder="0"/>
    <xf numFmtId="184" fontId="31" fillId="0" borderId="0" applyBorder="0"/>
    <xf numFmtId="184" fontId="31" fillId="0" borderId="0">
      <alignment vertical="center"/>
    </xf>
    <xf numFmtId="184" fontId="31" fillId="0" borderId="0"/>
    <xf numFmtId="184" fontId="34" fillId="0" borderId="0" applyNumberFormat="0" applyFill="0" applyBorder="0" applyAlignment="0" applyProtection="0">
      <alignment vertical="center"/>
    </xf>
    <xf numFmtId="184" fontId="8" fillId="0" borderId="0" applyBorder="0"/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84" fontId="8" fillId="0" borderId="0" applyBorder="0"/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84" fontId="8" fillId="0" borderId="0" applyBorder="0"/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84" fontId="35" fillId="0" borderId="0">
      <alignment vertical="top"/>
    </xf>
    <xf numFmtId="184" fontId="35" fillId="0" borderId="0">
      <alignment vertical="top"/>
    </xf>
    <xf numFmtId="184" fontId="35" fillId="0" borderId="0">
      <alignment vertical="top"/>
    </xf>
    <xf numFmtId="184" fontId="35" fillId="0" borderId="0">
      <alignment vertical="top"/>
    </xf>
    <xf numFmtId="184" fontId="8" fillId="0" borderId="0" applyBorder="0"/>
    <xf numFmtId="184" fontId="32" fillId="0" borderId="0">
      <protection locked="0"/>
    </xf>
    <xf numFmtId="184" fontId="69" fillId="9" borderId="0" applyNumberFormat="0" applyBorder="0" applyAlignment="0" applyProtection="0">
      <alignment vertical="center"/>
    </xf>
    <xf numFmtId="184" fontId="69" fillId="9" borderId="0" applyNumberFormat="0" applyBorder="0" applyAlignment="0" applyProtection="0">
      <alignment vertical="center"/>
    </xf>
    <xf numFmtId="184" fontId="69" fillId="9" borderId="0" applyNumberFormat="0" applyBorder="0" applyAlignment="0" applyProtection="0">
      <alignment vertical="center"/>
    </xf>
    <xf numFmtId="184" fontId="69" fillId="10" borderId="0" applyNumberFormat="0" applyBorder="0" applyAlignment="0" applyProtection="0">
      <alignment vertical="center"/>
    </xf>
    <xf numFmtId="184" fontId="69" fillId="10" borderId="0" applyNumberFormat="0" applyBorder="0" applyAlignment="0" applyProtection="0">
      <alignment vertical="center"/>
    </xf>
    <xf numFmtId="184" fontId="69" fillId="10" borderId="0" applyNumberFormat="0" applyBorder="0" applyAlignment="0" applyProtection="0">
      <alignment vertical="center"/>
    </xf>
    <xf numFmtId="184" fontId="69" fillId="11" borderId="0" applyNumberFormat="0" applyBorder="0" applyAlignment="0" applyProtection="0">
      <alignment vertical="center"/>
    </xf>
    <xf numFmtId="184" fontId="69" fillId="11" borderId="0" applyNumberFormat="0" applyBorder="0" applyAlignment="0" applyProtection="0">
      <alignment vertical="center"/>
    </xf>
    <xf numFmtId="184" fontId="69" fillId="11" borderId="0" applyNumberFormat="0" applyBorder="0" applyAlignment="0" applyProtection="0">
      <alignment vertical="center"/>
    </xf>
    <xf numFmtId="184" fontId="69" fillId="12" borderId="0" applyNumberFormat="0" applyBorder="0" applyAlignment="0" applyProtection="0">
      <alignment vertical="center"/>
    </xf>
    <xf numFmtId="184" fontId="69" fillId="12" borderId="0" applyNumberFormat="0" applyBorder="0" applyAlignment="0" applyProtection="0">
      <alignment vertical="center"/>
    </xf>
    <xf numFmtId="184" fontId="69" fillId="12" borderId="0" applyNumberFormat="0" applyBorder="0" applyAlignment="0" applyProtection="0">
      <alignment vertical="center"/>
    </xf>
    <xf numFmtId="184" fontId="69" fillId="13" borderId="0" applyNumberFormat="0" applyBorder="0" applyAlignment="0" applyProtection="0">
      <alignment vertical="center"/>
    </xf>
    <xf numFmtId="184" fontId="69" fillId="13" borderId="0" applyNumberFormat="0" applyBorder="0" applyAlignment="0" applyProtection="0">
      <alignment vertical="center"/>
    </xf>
    <xf numFmtId="184" fontId="69" fillId="13" borderId="0" applyNumberFormat="0" applyBorder="0" applyAlignment="0" applyProtection="0">
      <alignment vertical="center"/>
    </xf>
    <xf numFmtId="184" fontId="69" fillId="14" borderId="0" applyNumberFormat="0" applyBorder="0" applyAlignment="0" applyProtection="0">
      <alignment vertical="center"/>
    </xf>
    <xf numFmtId="184" fontId="69" fillId="14" borderId="0" applyNumberFormat="0" applyBorder="0" applyAlignment="0" applyProtection="0">
      <alignment vertical="center"/>
    </xf>
    <xf numFmtId="184" fontId="69" fillId="14" borderId="0" applyNumberFormat="0" applyBorder="0" applyAlignment="0" applyProtection="0">
      <alignment vertical="center"/>
    </xf>
    <xf numFmtId="184" fontId="69" fillId="15" borderId="0" applyNumberFormat="0" applyBorder="0" applyAlignment="0" applyProtection="0">
      <alignment vertical="center"/>
    </xf>
    <xf numFmtId="184" fontId="69" fillId="15" borderId="0" applyNumberFormat="0" applyBorder="0" applyAlignment="0" applyProtection="0">
      <alignment vertical="center"/>
    </xf>
    <xf numFmtId="184" fontId="69" fillId="15" borderId="0" applyNumberFormat="0" applyBorder="0" applyAlignment="0" applyProtection="0">
      <alignment vertical="center"/>
    </xf>
    <xf numFmtId="184" fontId="69" fillId="16" borderId="0" applyNumberFormat="0" applyBorder="0" applyAlignment="0" applyProtection="0">
      <alignment vertical="center"/>
    </xf>
    <xf numFmtId="184" fontId="69" fillId="16" borderId="0" applyNumberFormat="0" applyBorder="0" applyAlignment="0" applyProtection="0">
      <alignment vertical="center"/>
    </xf>
    <xf numFmtId="184" fontId="69" fillId="16" borderId="0" applyNumberFormat="0" applyBorder="0" applyAlignment="0" applyProtection="0">
      <alignment vertical="center"/>
    </xf>
    <xf numFmtId="184" fontId="69" fillId="17" borderId="0" applyNumberFormat="0" applyBorder="0" applyAlignment="0" applyProtection="0">
      <alignment vertical="center"/>
    </xf>
    <xf numFmtId="184" fontId="69" fillId="17" borderId="0" applyNumberFormat="0" applyBorder="0" applyAlignment="0" applyProtection="0">
      <alignment vertical="center"/>
    </xf>
    <xf numFmtId="184" fontId="69" fillId="17" borderId="0" applyNumberFormat="0" applyBorder="0" applyAlignment="0" applyProtection="0">
      <alignment vertical="center"/>
    </xf>
    <xf numFmtId="184" fontId="69" fillId="18" borderId="0" applyNumberFormat="0" applyBorder="0" applyAlignment="0" applyProtection="0">
      <alignment vertical="center"/>
    </xf>
    <xf numFmtId="184" fontId="69" fillId="18" borderId="0" applyNumberFormat="0" applyBorder="0" applyAlignment="0" applyProtection="0">
      <alignment vertical="center"/>
    </xf>
    <xf numFmtId="184" fontId="69" fillId="18" borderId="0" applyNumberFormat="0" applyBorder="0" applyAlignment="0" applyProtection="0">
      <alignment vertical="center"/>
    </xf>
    <xf numFmtId="184" fontId="69" fillId="19" borderId="0" applyNumberFormat="0" applyBorder="0" applyAlignment="0" applyProtection="0">
      <alignment vertical="center"/>
    </xf>
    <xf numFmtId="184" fontId="69" fillId="19" borderId="0" applyNumberFormat="0" applyBorder="0" applyAlignment="0" applyProtection="0">
      <alignment vertical="center"/>
    </xf>
    <xf numFmtId="184" fontId="69" fillId="19" borderId="0" applyNumberFormat="0" applyBorder="0" applyAlignment="0" applyProtection="0">
      <alignment vertical="center"/>
    </xf>
    <xf numFmtId="184" fontId="69" fillId="20" borderId="0" applyNumberFormat="0" applyBorder="0" applyAlignment="0" applyProtection="0">
      <alignment vertical="center"/>
    </xf>
    <xf numFmtId="184" fontId="69" fillId="20" borderId="0" applyNumberFormat="0" applyBorder="0" applyAlignment="0" applyProtection="0">
      <alignment vertical="center"/>
    </xf>
    <xf numFmtId="184" fontId="69" fillId="20" borderId="0" applyNumberFormat="0" applyBorder="0" applyAlignment="0" applyProtection="0">
      <alignment vertical="center"/>
    </xf>
    <xf numFmtId="184" fontId="70" fillId="21" borderId="0" applyNumberFormat="0" applyBorder="0" applyAlignment="0" applyProtection="0">
      <alignment vertical="center"/>
    </xf>
    <xf numFmtId="184" fontId="70" fillId="21" borderId="0" applyNumberFormat="0" applyBorder="0" applyAlignment="0" applyProtection="0">
      <alignment vertical="center"/>
    </xf>
    <xf numFmtId="184" fontId="70" fillId="21" borderId="0" applyNumberFormat="0" applyBorder="0" applyAlignment="0" applyProtection="0">
      <alignment vertical="center"/>
    </xf>
    <xf numFmtId="184" fontId="70" fillId="22" borderId="0" applyNumberFormat="0" applyBorder="0" applyAlignment="0" applyProtection="0">
      <alignment vertical="center"/>
    </xf>
    <xf numFmtId="184" fontId="70" fillId="22" borderId="0" applyNumberFormat="0" applyBorder="0" applyAlignment="0" applyProtection="0">
      <alignment vertical="center"/>
    </xf>
    <xf numFmtId="184" fontId="70" fillId="22" borderId="0" applyNumberFormat="0" applyBorder="0" applyAlignment="0" applyProtection="0">
      <alignment vertical="center"/>
    </xf>
    <xf numFmtId="184" fontId="70" fillId="23" borderId="0" applyNumberFormat="0" applyBorder="0" applyAlignment="0" applyProtection="0">
      <alignment vertical="center"/>
    </xf>
    <xf numFmtId="184" fontId="70" fillId="23" borderId="0" applyNumberFormat="0" applyBorder="0" applyAlignment="0" applyProtection="0">
      <alignment vertical="center"/>
    </xf>
    <xf numFmtId="184" fontId="70" fillId="23" borderId="0" applyNumberFormat="0" applyBorder="0" applyAlignment="0" applyProtection="0">
      <alignment vertical="center"/>
    </xf>
    <xf numFmtId="184" fontId="70" fillId="24" borderId="0" applyNumberFormat="0" applyBorder="0" applyAlignment="0" applyProtection="0">
      <alignment vertical="center"/>
    </xf>
    <xf numFmtId="184" fontId="70" fillId="24" borderId="0" applyNumberFormat="0" applyBorder="0" applyAlignment="0" applyProtection="0">
      <alignment vertical="center"/>
    </xf>
    <xf numFmtId="184" fontId="70" fillId="24" borderId="0" applyNumberFormat="0" applyBorder="0" applyAlignment="0" applyProtection="0">
      <alignment vertical="center"/>
    </xf>
    <xf numFmtId="184" fontId="70" fillId="25" borderId="0" applyNumberFormat="0" applyBorder="0" applyAlignment="0" applyProtection="0">
      <alignment vertical="center"/>
    </xf>
    <xf numFmtId="184" fontId="70" fillId="25" borderId="0" applyNumberFormat="0" applyBorder="0" applyAlignment="0" applyProtection="0">
      <alignment vertical="center"/>
    </xf>
    <xf numFmtId="184" fontId="70" fillId="25" borderId="0" applyNumberFormat="0" applyBorder="0" applyAlignment="0" applyProtection="0">
      <alignment vertical="center"/>
    </xf>
    <xf numFmtId="184" fontId="70" fillId="26" borderId="0" applyNumberFormat="0" applyBorder="0" applyAlignment="0" applyProtection="0">
      <alignment vertical="center"/>
    </xf>
    <xf numFmtId="184" fontId="70" fillId="26" borderId="0" applyNumberFormat="0" applyBorder="0" applyAlignment="0" applyProtection="0">
      <alignment vertical="center"/>
    </xf>
    <xf numFmtId="184" fontId="70" fillId="26" borderId="0" applyNumberFormat="0" applyBorder="0" applyAlignment="0" applyProtection="0">
      <alignment vertical="center"/>
    </xf>
    <xf numFmtId="184" fontId="36" fillId="0" borderId="0" applyNumberFormat="0" applyFill="0" applyBorder="0" applyAlignment="0" applyProtection="0"/>
    <xf numFmtId="184" fontId="37" fillId="0" borderId="1">
      <alignment horizontal="center"/>
    </xf>
    <xf numFmtId="183" fontId="71" fillId="0" borderId="0" applyFont="0" applyFill="0" applyBorder="0" applyAlignment="0" applyProtection="0"/>
    <xf numFmtId="38" fontId="38" fillId="5" borderId="0" applyNumberFormat="0" applyBorder="0" applyAlignment="0" applyProtection="0"/>
    <xf numFmtId="10" fontId="38" fillId="2" borderId="2" applyNumberFormat="0" applyBorder="0" applyAlignment="0" applyProtection="0"/>
    <xf numFmtId="184" fontId="31" fillId="0" borderId="0">
      <alignment vertical="center"/>
    </xf>
    <xf numFmtId="37" fontId="39" fillId="0" borderId="0"/>
    <xf numFmtId="184" fontId="40" fillId="0" borderId="0"/>
    <xf numFmtId="184" fontId="69" fillId="0" borderId="0"/>
    <xf numFmtId="184" fontId="71" fillId="0" borderId="0"/>
    <xf numFmtId="184" fontId="69" fillId="0" borderId="0"/>
    <xf numFmtId="184" fontId="69" fillId="0" borderId="0">
      <protection locked="0"/>
    </xf>
    <xf numFmtId="184" fontId="69" fillId="0" borderId="0">
      <protection locked="0"/>
    </xf>
    <xf numFmtId="184" fontId="69" fillId="0" borderId="0"/>
    <xf numFmtId="184" fontId="69" fillId="0" borderId="0"/>
    <xf numFmtId="10" fontId="8" fillId="0" borderId="0" applyFont="0" applyFill="0" applyBorder="0" applyAlignment="0" applyProtection="0"/>
    <xf numFmtId="9" fontId="71" fillId="0" borderId="0" applyFont="0" applyFill="0" applyBorder="0" applyAlignment="0" applyProtection="0"/>
    <xf numFmtId="184" fontId="42" fillId="0" borderId="0" applyNumberFormat="0" applyFill="0" applyBorder="0" applyAlignment="0" applyProtection="0"/>
    <xf numFmtId="184" fontId="43" fillId="6" borderId="3" applyNumberFormat="0" applyProtection="0">
      <alignment vertical="center"/>
    </xf>
    <xf numFmtId="4" fontId="35" fillId="0" borderId="3" applyNumberFormat="0" applyProtection="0">
      <alignment horizontal="left" vertical="center" indent="1"/>
    </xf>
    <xf numFmtId="184" fontId="44" fillId="0" borderId="2">
      <alignment horizontal="center"/>
    </xf>
    <xf numFmtId="184" fontId="44" fillId="0" borderId="0">
      <alignment horizontal="center" vertical="center"/>
    </xf>
    <xf numFmtId="184" fontId="45" fillId="7" borderId="0" applyNumberFormat="0" applyFill="0">
      <alignment horizontal="left" vertical="center"/>
    </xf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184" fontId="72" fillId="0" borderId="49" applyNumberFormat="0" applyFill="0" applyAlignment="0" applyProtection="0">
      <alignment vertical="center"/>
    </xf>
    <xf numFmtId="184" fontId="72" fillId="0" borderId="49" applyNumberFormat="0" applyFill="0" applyAlignment="0" applyProtection="0">
      <alignment vertical="center"/>
    </xf>
    <xf numFmtId="184" fontId="72" fillId="0" borderId="49" applyNumberFormat="0" applyFill="0" applyAlignment="0" applyProtection="0">
      <alignment vertical="center"/>
    </xf>
    <xf numFmtId="184" fontId="73" fillId="0" borderId="50" applyNumberFormat="0" applyFill="0" applyAlignment="0" applyProtection="0">
      <alignment vertical="center"/>
    </xf>
    <xf numFmtId="184" fontId="73" fillId="0" borderId="50" applyNumberFormat="0" applyFill="0" applyAlignment="0" applyProtection="0">
      <alignment vertical="center"/>
    </xf>
    <xf numFmtId="184" fontId="73" fillId="0" borderId="50" applyNumberFormat="0" applyFill="0" applyAlignment="0" applyProtection="0">
      <alignment vertical="center"/>
    </xf>
    <xf numFmtId="184" fontId="74" fillId="0" borderId="51" applyNumberFormat="0" applyFill="0" applyAlignment="0" applyProtection="0">
      <alignment vertical="center"/>
    </xf>
    <xf numFmtId="184" fontId="74" fillId="0" borderId="51" applyNumberFormat="0" applyFill="0" applyAlignment="0" applyProtection="0">
      <alignment vertical="center"/>
    </xf>
    <xf numFmtId="184" fontId="74" fillId="0" borderId="51" applyNumberFormat="0" applyFill="0" applyAlignment="0" applyProtection="0">
      <alignment vertical="center"/>
    </xf>
    <xf numFmtId="184" fontId="74" fillId="0" borderId="0" applyNumberFormat="0" applyFill="0" applyBorder="0" applyAlignment="0" applyProtection="0">
      <alignment vertical="center"/>
    </xf>
    <xf numFmtId="184" fontId="74" fillId="0" borderId="0" applyNumberFormat="0" applyFill="0" applyBorder="0" applyAlignment="0" applyProtection="0">
      <alignment vertical="center"/>
    </xf>
    <xf numFmtId="184" fontId="74" fillId="0" borderId="0" applyNumberFormat="0" applyFill="0" applyBorder="0" applyAlignment="0" applyProtection="0">
      <alignment vertical="center"/>
    </xf>
    <xf numFmtId="184" fontId="75" fillId="0" borderId="0" applyNumberFormat="0" applyFill="0" applyBorder="0" applyAlignment="0" applyProtection="0">
      <alignment vertical="center"/>
    </xf>
    <xf numFmtId="184" fontId="75" fillId="0" borderId="0" applyNumberFormat="0" applyFill="0" applyBorder="0" applyAlignment="0" applyProtection="0">
      <alignment vertical="center"/>
    </xf>
    <xf numFmtId="184" fontId="75" fillId="0" borderId="0" applyNumberFormat="0" applyFill="0" applyBorder="0" applyAlignment="0" applyProtection="0">
      <alignment vertical="center"/>
    </xf>
    <xf numFmtId="184" fontId="76" fillId="27" borderId="0" applyNumberFormat="0" applyBorder="0" applyAlignment="0" applyProtection="0">
      <alignment vertical="center"/>
    </xf>
    <xf numFmtId="184" fontId="76" fillId="27" borderId="0" applyNumberFormat="0" applyBorder="0" applyAlignment="0" applyProtection="0">
      <alignment vertical="center"/>
    </xf>
    <xf numFmtId="184" fontId="76" fillId="27" borderId="0" applyNumberFormat="0" applyBorder="0" applyAlignment="0" applyProtection="0">
      <alignment vertical="center"/>
    </xf>
    <xf numFmtId="184" fontId="46" fillId="8" borderId="0" applyNumberFormat="0" applyBorder="0" applyAlignment="0" applyProtection="0">
      <alignment vertical="center"/>
    </xf>
    <xf numFmtId="184" fontId="69" fillId="0" borderId="0"/>
    <xf numFmtId="184" fontId="31" fillId="0" borderId="0" applyBorder="0">
      <alignment vertical="center"/>
    </xf>
    <xf numFmtId="184" fontId="31" fillId="0" borderId="0" applyBorder="0">
      <alignment vertical="center"/>
    </xf>
    <xf numFmtId="184" fontId="31" fillId="0" borderId="0"/>
    <xf numFmtId="184" fontId="31" fillId="0" borderId="0"/>
    <xf numFmtId="184" fontId="69" fillId="0" borderId="0">
      <alignment vertical="center"/>
    </xf>
    <xf numFmtId="184" fontId="69" fillId="0" borderId="0">
      <alignment vertical="center"/>
    </xf>
    <xf numFmtId="184" fontId="31" fillId="0" borderId="0"/>
    <xf numFmtId="184" fontId="69" fillId="0" borderId="0">
      <alignment vertical="center"/>
    </xf>
    <xf numFmtId="184" fontId="31" fillId="0" borderId="0"/>
    <xf numFmtId="184" fontId="69" fillId="0" borderId="0">
      <alignment vertical="center"/>
    </xf>
    <xf numFmtId="184" fontId="69" fillId="0" borderId="0">
      <alignment vertical="center"/>
    </xf>
    <xf numFmtId="184" fontId="69" fillId="0" borderId="0">
      <alignment vertical="center"/>
    </xf>
    <xf numFmtId="184" fontId="69" fillId="0" borderId="0">
      <alignment vertical="center"/>
    </xf>
    <xf numFmtId="184" fontId="69" fillId="0" borderId="0">
      <alignment vertical="center"/>
    </xf>
    <xf numFmtId="184" fontId="77" fillId="0" borderId="0">
      <alignment vertical="center"/>
    </xf>
    <xf numFmtId="184" fontId="8" fillId="0" borderId="0"/>
    <xf numFmtId="0" fontId="69" fillId="0" borderId="0"/>
    <xf numFmtId="0" fontId="69" fillId="0" borderId="0"/>
    <xf numFmtId="184" fontId="71" fillId="0" borderId="0"/>
    <xf numFmtId="184" fontId="71" fillId="0" borderId="0"/>
    <xf numFmtId="184" fontId="69" fillId="0" borderId="0"/>
    <xf numFmtId="184" fontId="69" fillId="0" borderId="0">
      <alignment vertical="center"/>
    </xf>
    <xf numFmtId="184" fontId="69" fillId="0" borderId="0">
      <alignment vertical="center"/>
    </xf>
    <xf numFmtId="184" fontId="69" fillId="0" borderId="0">
      <alignment vertical="center"/>
    </xf>
    <xf numFmtId="184" fontId="69" fillId="0" borderId="0">
      <alignment vertical="center"/>
    </xf>
    <xf numFmtId="184" fontId="69" fillId="0" borderId="0">
      <alignment vertical="center"/>
    </xf>
    <xf numFmtId="184" fontId="69" fillId="0" borderId="0"/>
    <xf numFmtId="0" fontId="69" fillId="0" borderId="0">
      <alignment vertical="center"/>
    </xf>
    <xf numFmtId="184" fontId="31" fillId="0" borderId="0">
      <alignment vertical="center"/>
    </xf>
    <xf numFmtId="184" fontId="69" fillId="0" borderId="0">
      <alignment vertical="center"/>
    </xf>
    <xf numFmtId="184" fontId="31" fillId="0" borderId="0"/>
    <xf numFmtId="184" fontId="31" fillId="0" borderId="0">
      <alignment vertical="center"/>
    </xf>
    <xf numFmtId="184" fontId="31" fillId="0" borderId="0"/>
    <xf numFmtId="184" fontId="32" fillId="0" borderId="0">
      <alignment vertical="center"/>
    </xf>
    <xf numFmtId="184" fontId="32" fillId="0" borderId="0">
      <alignment vertical="center"/>
    </xf>
    <xf numFmtId="184" fontId="32" fillId="0" borderId="0">
      <alignment vertical="center"/>
    </xf>
    <xf numFmtId="184" fontId="31" fillId="0" borderId="0">
      <alignment vertical="center"/>
    </xf>
    <xf numFmtId="184" fontId="31" fillId="0" borderId="0">
      <alignment vertical="center"/>
    </xf>
    <xf numFmtId="184" fontId="69" fillId="0" borderId="0"/>
    <xf numFmtId="184" fontId="69" fillId="0" borderId="0"/>
    <xf numFmtId="184" fontId="71" fillId="0" borderId="0"/>
    <xf numFmtId="0" fontId="71" fillId="0" borderId="0"/>
    <xf numFmtId="0" fontId="69" fillId="0" borderId="0">
      <alignment vertical="center"/>
    </xf>
    <xf numFmtId="184" fontId="69" fillId="0" borderId="0">
      <alignment vertical="center"/>
    </xf>
    <xf numFmtId="184" fontId="31" fillId="0" borderId="0"/>
    <xf numFmtId="184" fontId="69" fillId="0" borderId="0"/>
    <xf numFmtId="184" fontId="31" fillId="0" borderId="0">
      <alignment vertical="center"/>
    </xf>
    <xf numFmtId="184" fontId="31" fillId="0" borderId="0">
      <alignment vertical="center"/>
    </xf>
    <xf numFmtId="184" fontId="31" fillId="0" borderId="0">
      <alignment vertical="center"/>
    </xf>
    <xf numFmtId="184" fontId="31" fillId="0" borderId="0">
      <alignment vertical="center"/>
    </xf>
    <xf numFmtId="184" fontId="69" fillId="0" borderId="0">
      <alignment vertical="center"/>
    </xf>
    <xf numFmtId="184" fontId="8" fillId="0" borderId="0"/>
    <xf numFmtId="184" fontId="69" fillId="0" borderId="0">
      <alignment vertical="center"/>
    </xf>
    <xf numFmtId="184" fontId="31" fillId="0" borderId="0"/>
    <xf numFmtId="184" fontId="69" fillId="0" borderId="0"/>
    <xf numFmtId="184" fontId="31" fillId="0" borderId="0" applyBorder="0"/>
    <xf numFmtId="184" fontId="31" fillId="0" borderId="0">
      <alignment vertical="center"/>
    </xf>
    <xf numFmtId="184" fontId="69" fillId="0" borderId="0"/>
    <xf numFmtId="184" fontId="69" fillId="0" borderId="0">
      <alignment vertical="center"/>
    </xf>
    <xf numFmtId="184" fontId="31" fillId="0" borderId="0" applyBorder="0"/>
    <xf numFmtId="184" fontId="69" fillId="0" borderId="0" applyBorder="0"/>
    <xf numFmtId="184" fontId="31" fillId="0" borderId="0"/>
    <xf numFmtId="184" fontId="31" fillId="0" borderId="0" applyBorder="0"/>
    <xf numFmtId="184" fontId="69" fillId="0" borderId="0"/>
    <xf numFmtId="184" fontId="31" fillId="0" borderId="0"/>
    <xf numFmtId="184" fontId="69" fillId="0" borderId="0" applyBorder="0"/>
    <xf numFmtId="184" fontId="33" fillId="0" borderId="0"/>
    <xf numFmtId="184" fontId="69" fillId="0" borderId="0">
      <alignment vertical="center"/>
    </xf>
    <xf numFmtId="184" fontId="31" fillId="0" borderId="0">
      <alignment vertical="center"/>
    </xf>
    <xf numFmtId="184" fontId="69" fillId="0" borderId="0">
      <alignment vertical="center"/>
    </xf>
    <xf numFmtId="184" fontId="69" fillId="0" borderId="0"/>
    <xf numFmtId="184" fontId="8" fillId="0" borderId="0"/>
    <xf numFmtId="184" fontId="69" fillId="0" borderId="0"/>
    <xf numFmtId="184" fontId="8" fillId="0" borderId="0"/>
    <xf numFmtId="0" fontId="11" fillId="0" borderId="0"/>
    <xf numFmtId="184" fontId="78" fillId="0" borderId="0" applyNumberFormat="0" applyFill="0" applyBorder="0" applyAlignment="0" applyProtection="0"/>
    <xf numFmtId="184" fontId="78" fillId="0" borderId="0" applyNumberFormat="0" applyFill="0" applyBorder="0" applyAlignment="0" applyProtection="0"/>
    <xf numFmtId="184" fontId="47" fillId="0" borderId="0" applyNumberFormat="0" applyFill="0" applyBorder="0" applyAlignment="0" applyProtection="0"/>
    <xf numFmtId="184" fontId="79" fillId="28" borderId="0" applyNumberFormat="0" applyBorder="0" applyAlignment="0" applyProtection="0">
      <alignment vertical="center"/>
    </xf>
    <xf numFmtId="184" fontId="79" fillId="28" borderId="0" applyNumberFormat="0" applyBorder="0" applyAlignment="0" applyProtection="0">
      <alignment vertical="center"/>
    </xf>
    <xf numFmtId="184" fontId="79" fillId="28" borderId="0" applyNumberFormat="0" applyBorder="0" applyAlignment="0" applyProtection="0">
      <alignment vertical="center"/>
    </xf>
    <xf numFmtId="184" fontId="48" fillId="4" borderId="0" applyNumberFormat="0" applyBorder="0" applyAlignment="0" applyProtection="0">
      <alignment vertical="center"/>
    </xf>
    <xf numFmtId="184" fontId="80" fillId="0" borderId="52" applyNumberFormat="0" applyFill="0" applyAlignment="0" applyProtection="0">
      <alignment vertical="center"/>
    </xf>
    <xf numFmtId="184" fontId="80" fillId="0" borderId="52" applyNumberFormat="0" applyFill="0" applyAlignment="0" applyProtection="0">
      <alignment vertical="center"/>
    </xf>
    <xf numFmtId="184" fontId="80" fillId="0" borderId="52" applyNumberFormat="0" applyFill="0" applyAlignment="0" applyProtection="0">
      <alignment vertical="center"/>
    </xf>
    <xf numFmtId="184" fontId="81" fillId="29" borderId="53" applyNumberFormat="0" applyAlignment="0" applyProtection="0">
      <alignment vertical="center"/>
    </xf>
    <xf numFmtId="184" fontId="81" fillId="29" borderId="53" applyNumberFormat="0" applyAlignment="0" applyProtection="0">
      <alignment vertical="center"/>
    </xf>
    <xf numFmtId="184" fontId="81" fillId="29" borderId="53" applyNumberFormat="0" applyAlignment="0" applyProtection="0">
      <alignment vertical="center"/>
    </xf>
    <xf numFmtId="184" fontId="82" fillId="30" borderId="54" applyNumberFormat="0" applyAlignment="0" applyProtection="0">
      <alignment vertical="center"/>
    </xf>
    <xf numFmtId="184" fontId="82" fillId="30" borderId="54" applyNumberFormat="0" applyAlignment="0" applyProtection="0">
      <alignment vertical="center"/>
    </xf>
    <xf numFmtId="184" fontId="82" fillId="30" borderId="54" applyNumberFormat="0" applyAlignment="0" applyProtection="0">
      <alignment vertical="center"/>
    </xf>
    <xf numFmtId="184" fontId="83" fillId="0" borderId="0" applyNumberFormat="0" applyFill="0" applyBorder="0" applyAlignment="0" applyProtection="0">
      <alignment vertical="center"/>
    </xf>
    <xf numFmtId="184" fontId="83" fillId="0" borderId="0" applyNumberFormat="0" applyFill="0" applyBorder="0" applyAlignment="0" applyProtection="0">
      <alignment vertical="center"/>
    </xf>
    <xf numFmtId="184" fontId="83" fillId="0" borderId="0" applyNumberFormat="0" applyFill="0" applyBorder="0" applyAlignment="0" applyProtection="0">
      <alignment vertical="center"/>
    </xf>
    <xf numFmtId="184" fontId="84" fillId="0" borderId="0" applyNumberFormat="0" applyFill="0" applyBorder="0" applyAlignment="0" applyProtection="0">
      <alignment vertical="center"/>
    </xf>
    <xf numFmtId="184" fontId="84" fillId="0" borderId="0" applyNumberFormat="0" applyFill="0" applyBorder="0" applyAlignment="0" applyProtection="0">
      <alignment vertical="center"/>
    </xf>
    <xf numFmtId="184" fontId="84" fillId="0" borderId="0" applyNumberFormat="0" applyFill="0" applyBorder="0" applyAlignment="0" applyProtection="0">
      <alignment vertical="center"/>
    </xf>
    <xf numFmtId="184" fontId="85" fillId="0" borderId="55" applyNumberFormat="0" applyFill="0" applyAlignment="0" applyProtection="0">
      <alignment vertical="center"/>
    </xf>
    <xf numFmtId="184" fontId="85" fillId="0" borderId="55" applyNumberFormat="0" applyFill="0" applyAlignment="0" applyProtection="0">
      <alignment vertical="center"/>
    </xf>
    <xf numFmtId="184" fontId="85" fillId="0" borderId="55" applyNumberFormat="0" applyFill="0" applyAlignment="0" applyProtection="0">
      <alignment vertical="center"/>
    </xf>
    <xf numFmtId="185" fontId="49" fillId="0" borderId="0" applyFont="0" applyFill="0" applyBorder="0" applyAlignment="0" applyProtection="0"/>
    <xf numFmtId="177" fontId="31" fillId="0" borderId="0" applyFont="0" applyFill="0" applyBorder="0" applyAlignment="0" applyProtection="0"/>
    <xf numFmtId="186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4" fontId="41" fillId="0" borderId="0"/>
    <xf numFmtId="4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183" fontId="69" fillId="0" borderId="0" applyFont="0" applyFill="0" applyBorder="0" applyAlignment="0" applyProtection="0">
      <alignment vertical="center"/>
    </xf>
    <xf numFmtId="184" fontId="50" fillId="0" borderId="0"/>
    <xf numFmtId="184" fontId="70" fillId="31" borderId="0" applyNumberFormat="0" applyBorder="0" applyAlignment="0" applyProtection="0">
      <alignment vertical="center"/>
    </xf>
    <xf numFmtId="184" fontId="70" fillId="31" borderId="0" applyNumberFormat="0" applyBorder="0" applyAlignment="0" applyProtection="0">
      <alignment vertical="center"/>
    </xf>
    <xf numFmtId="184" fontId="70" fillId="31" borderId="0" applyNumberFormat="0" applyBorder="0" applyAlignment="0" applyProtection="0">
      <alignment vertical="center"/>
    </xf>
    <xf numFmtId="184" fontId="70" fillId="32" borderId="0" applyNumberFormat="0" applyBorder="0" applyAlignment="0" applyProtection="0">
      <alignment vertical="center"/>
    </xf>
    <xf numFmtId="184" fontId="70" fillId="32" borderId="0" applyNumberFormat="0" applyBorder="0" applyAlignment="0" applyProtection="0">
      <alignment vertical="center"/>
    </xf>
    <xf numFmtId="184" fontId="70" fillId="32" borderId="0" applyNumberFormat="0" applyBorder="0" applyAlignment="0" applyProtection="0">
      <alignment vertical="center"/>
    </xf>
    <xf numFmtId="184" fontId="70" fillId="33" borderId="0" applyNumberFormat="0" applyBorder="0" applyAlignment="0" applyProtection="0">
      <alignment vertical="center"/>
    </xf>
    <xf numFmtId="184" fontId="70" fillId="33" borderId="0" applyNumberFormat="0" applyBorder="0" applyAlignment="0" applyProtection="0">
      <alignment vertical="center"/>
    </xf>
    <xf numFmtId="184" fontId="70" fillId="33" borderId="0" applyNumberFormat="0" applyBorder="0" applyAlignment="0" applyProtection="0">
      <alignment vertical="center"/>
    </xf>
    <xf numFmtId="184" fontId="70" fillId="34" borderId="0" applyNumberFormat="0" applyBorder="0" applyAlignment="0" applyProtection="0">
      <alignment vertical="center"/>
    </xf>
    <xf numFmtId="184" fontId="70" fillId="34" borderId="0" applyNumberFormat="0" applyBorder="0" applyAlignment="0" applyProtection="0">
      <alignment vertical="center"/>
    </xf>
    <xf numFmtId="184" fontId="70" fillId="34" borderId="0" applyNumberFormat="0" applyBorder="0" applyAlignment="0" applyProtection="0">
      <alignment vertical="center"/>
    </xf>
    <xf numFmtId="184" fontId="70" fillId="35" borderId="0" applyNumberFormat="0" applyBorder="0" applyAlignment="0" applyProtection="0">
      <alignment vertical="center"/>
    </xf>
    <xf numFmtId="184" fontId="70" fillId="35" borderId="0" applyNumberFormat="0" applyBorder="0" applyAlignment="0" applyProtection="0">
      <alignment vertical="center"/>
    </xf>
    <xf numFmtId="184" fontId="70" fillId="35" borderId="0" applyNumberFormat="0" applyBorder="0" applyAlignment="0" applyProtection="0">
      <alignment vertical="center"/>
    </xf>
    <xf numFmtId="184" fontId="70" fillId="36" borderId="0" applyNumberFormat="0" applyBorder="0" applyAlignment="0" applyProtection="0">
      <alignment vertical="center"/>
    </xf>
    <xf numFmtId="184" fontId="70" fillId="36" borderId="0" applyNumberFormat="0" applyBorder="0" applyAlignment="0" applyProtection="0">
      <alignment vertical="center"/>
    </xf>
    <xf numFmtId="184" fontId="70" fillId="36" borderId="0" applyNumberFormat="0" applyBorder="0" applyAlignment="0" applyProtection="0">
      <alignment vertical="center"/>
    </xf>
    <xf numFmtId="184" fontId="86" fillId="37" borderId="0" applyNumberFormat="0" applyBorder="0" applyAlignment="0" applyProtection="0">
      <alignment vertical="center"/>
    </xf>
    <xf numFmtId="184" fontId="86" fillId="37" borderId="0" applyNumberFormat="0" applyBorder="0" applyAlignment="0" applyProtection="0">
      <alignment vertical="center"/>
    </xf>
    <xf numFmtId="184" fontId="86" fillId="37" borderId="0" applyNumberFormat="0" applyBorder="0" applyAlignment="0" applyProtection="0">
      <alignment vertical="center"/>
    </xf>
    <xf numFmtId="184" fontId="87" fillId="29" borderId="56" applyNumberFormat="0" applyAlignment="0" applyProtection="0">
      <alignment vertical="center"/>
    </xf>
    <xf numFmtId="184" fontId="87" fillId="29" borderId="56" applyNumberFormat="0" applyAlignment="0" applyProtection="0">
      <alignment vertical="center"/>
    </xf>
    <xf numFmtId="184" fontId="87" fillId="29" borderId="56" applyNumberFormat="0" applyAlignment="0" applyProtection="0">
      <alignment vertical="center"/>
    </xf>
    <xf numFmtId="184" fontId="88" fillId="38" borderId="53" applyNumberFormat="0" applyAlignment="0" applyProtection="0">
      <alignment vertical="center"/>
    </xf>
    <xf numFmtId="184" fontId="88" fillId="38" borderId="53" applyNumberFormat="0" applyAlignment="0" applyProtection="0">
      <alignment vertical="center"/>
    </xf>
    <xf numFmtId="184" fontId="88" fillId="38" borderId="53" applyNumberFormat="0" applyAlignment="0" applyProtection="0">
      <alignment vertical="center"/>
    </xf>
    <xf numFmtId="0" fontId="8" fillId="0" borderId="0" applyBorder="0"/>
    <xf numFmtId="184" fontId="8" fillId="0" borderId="0" applyBorder="0"/>
    <xf numFmtId="184" fontId="8" fillId="0" borderId="0" applyBorder="0">
      <alignment vertical="center"/>
    </xf>
    <xf numFmtId="184" fontId="8" fillId="0" borderId="0" applyBorder="0">
      <alignment vertical="center"/>
    </xf>
    <xf numFmtId="184" fontId="8" fillId="0" borderId="0" applyBorder="0"/>
    <xf numFmtId="184" fontId="51" fillId="0" borderId="0"/>
    <xf numFmtId="184" fontId="32" fillId="39" borderId="57" applyNumberFormat="0" applyFont="0" applyAlignment="0" applyProtection="0">
      <alignment vertical="center"/>
    </xf>
    <xf numFmtId="184" fontId="69" fillId="39" borderId="57" applyNumberFormat="0" applyFont="0" applyAlignment="0" applyProtection="0">
      <alignment vertical="center"/>
    </xf>
    <xf numFmtId="184" fontId="69" fillId="39" borderId="57" applyNumberFormat="0" applyFont="0" applyAlignment="0" applyProtection="0">
      <alignment vertical="center"/>
    </xf>
    <xf numFmtId="184" fontId="69" fillId="39" borderId="57" applyNumberFormat="0" applyFont="0" applyAlignment="0" applyProtection="0">
      <alignment vertical="center"/>
    </xf>
    <xf numFmtId="184" fontId="69" fillId="39" borderId="57" applyNumberFormat="0" applyFont="0" applyAlignment="0" applyProtection="0">
      <alignment vertical="center"/>
    </xf>
    <xf numFmtId="38" fontId="52" fillId="0" borderId="0" applyFont="0" applyFill="0" applyBorder="0" applyAlignment="0" applyProtection="0"/>
    <xf numFmtId="40" fontId="52" fillId="0" borderId="0" applyFont="0" applyFill="0" applyBorder="0" applyAlignment="0" applyProtection="0"/>
    <xf numFmtId="184" fontId="52" fillId="0" borderId="0" applyFont="0" applyFill="0" applyBorder="0" applyAlignment="0" applyProtection="0"/>
    <xf numFmtId="184" fontId="52" fillId="0" borderId="0" applyFont="0" applyFill="0" applyBorder="0" applyAlignment="0" applyProtection="0"/>
    <xf numFmtId="184" fontId="53" fillId="0" borderId="0"/>
    <xf numFmtId="0" fontId="98" fillId="28" borderId="0" applyNumberFormat="0" applyBorder="0" applyAlignment="0" applyProtection="0">
      <alignment vertical="center"/>
    </xf>
    <xf numFmtId="0" fontId="11" fillId="0" borderId="0">
      <alignment vertical="center"/>
    </xf>
    <xf numFmtId="184" fontId="11" fillId="0" borderId="0">
      <alignment vertical="center"/>
    </xf>
    <xf numFmtId="184" fontId="11" fillId="0" borderId="0"/>
    <xf numFmtId="184" fontId="11" fillId="0" borderId="0" applyBorder="0"/>
    <xf numFmtId="184" fontId="11" fillId="0" borderId="0">
      <alignment vertical="center"/>
    </xf>
    <xf numFmtId="184" fontId="11" fillId="0" borderId="0"/>
    <xf numFmtId="10" fontId="38" fillId="2" borderId="61" applyNumberFormat="0" applyBorder="0" applyAlignment="0" applyProtection="0"/>
    <xf numFmtId="184" fontId="11" fillId="0" borderId="0">
      <alignment vertical="center"/>
    </xf>
    <xf numFmtId="184" fontId="43" fillId="6" borderId="76" applyNumberFormat="0" applyProtection="0">
      <alignment vertical="center"/>
    </xf>
    <xf numFmtId="4" fontId="35" fillId="0" borderId="76" applyNumberFormat="0" applyProtection="0">
      <alignment horizontal="left" vertical="center" indent="1"/>
    </xf>
    <xf numFmtId="184" fontId="44" fillId="0" borderId="61">
      <alignment horizontal="center"/>
    </xf>
    <xf numFmtId="9" fontId="11" fillId="0" borderId="0" applyFont="0" applyFill="0" applyBorder="0" applyAlignment="0" applyProtection="0"/>
    <xf numFmtId="184" fontId="11" fillId="0" borderId="0" applyBorder="0">
      <alignment vertical="center"/>
    </xf>
    <xf numFmtId="184" fontId="11" fillId="0" borderId="0" applyBorder="0">
      <alignment vertical="center"/>
    </xf>
    <xf numFmtId="184" fontId="11" fillId="0" borderId="0"/>
    <xf numFmtId="184" fontId="11" fillId="0" borderId="0"/>
    <xf numFmtId="184" fontId="11" fillId="0" borderId="0"/>
    <xf numFmtId="184" fontId="11" fillId="0" borderId="0"/>
    <xf numFmtId="184" fontId="11" fillId="0" borderId="0">
      <alignment vertical="center"/>
    </xf>
    <xf numFmtId="184" fontId="11" fillId="0" borderId="0"/>
    <xf numFmtId="184" fontId="11" fillId="0" borderId="0">
      <alignment vertical="center"/>
    </xf>
    <xf numFmtId="184" fontId="11" fillId="0" borderId="0"/>
    <xf numFmtId="184" fontId="11" fillId="0" borderId="0">
      <alignment vertical="center"/>
    </xf>
    <xf numFmtId="184" fontId="11" fillId="0" borderId="0">
      <alignment vertical="center"/>
    </xf>
    <xf numFmtId="184" fontId="11" fillId="0" borderId="0"/>
    <xf numFmtId="184" fontId="11" fillId="0" borderId="0">
      <alignment vertical="center"/>
    </xf>
    <xf numFmtId="184" fontId="11" fillId="0" borderId="0">
      <alignment vertical="center"/>
    </xf>
    <xf numFmtId="184" fontId="11" fillId="0" borderId="0">
      <alignment vertical="center"/>
    </xf>
    <xf numFmtId="184" fontId="11" fillId="0" borderId="0">
      <alignment vertical="center"/>
    </xf>
    <xf numFmtId="184" fontId="11" fillId="0" borderId="0"/>
    <xf numFmtId="184" fontId="11" fillId="0" borderId="0" applyBorder="0"/>
    <xf numFmtId="184" fontId="11" fillId="0" borderId="0">
      <alignment vertical="center"/>
    </xf>
    <xf numFmtId="184" fontId="11" fillId="0" borderId="0" applyBorder="0"/>
    <xf numFmtId="184" fontId="11" fillId="0" borderId="0"/>
    <xf numFmtId="184" fontId="11" fillId="0" borderId="0" applyBorder="0"/>
    <xf numFmtId="184" fontId="11" fillId="0" borderId="0"/>
    <xf numFmtId="184" fontId="11" fillId="0" borderId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12" fillId="0" borderId="0" xfId="242" applyNumberFormat="1" applyFont="1" applyFill="1" applyBorder="1" applyAlignment="1">
      <alignment horizontal="center" vertical="center" wrapText="1"/>
    </xf>
    <xf numFmtId="179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4" fillId="0" borderId="8" xfId="242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3" fillId="0" borderId="11" xfId="242" applyFont="1" applyFill="1" applyBorder="1" applyAlignment="1">
      <alignment horizontal="center" vertical="center" wrapText="1"/>
    </xf>
    <xf numFmtId="0" fontId="3" fillId="0" borderId="12" xfId="242" applyFont="1" applyFill="1" applyBorder="1" applyAlignment="1">
      <alignment horizontal="center" vertical="center" wrapText="1"/>
    </xf>
    <xf numFmtId="0" fontId="14" fillId="0" borderId="13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14" fillId="0" borderId="11" xfId="242" applyNumberFormat="1" applyFont="1" applyFill="1" applyBorder="1" applyAlignment="1">
      <alignment horizontal="center" vertical="center" wrapText="1"/>
    </xf>
    <xf numFmtId="0" fontId="14" fillId="0" borderId="6" xfId="242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4" fillId="0" borderId="7" xfId="242" applyNumberFormat="1" applyFont="1" applyFill="1" applyBorder="1" applyAlignment="1">
      <alignment horizontal="center" vertical="center" wrapText="1"/>
    </xf>
    <xf numFmtId="0" fontId="18" fillId="0" borderId="6" xfId="242" applyNumberFormat="1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/>
    </xf>
    <xf numFmtId="0" fontId="18" fillId="0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3" fillId="0" borderId="6" xfId="242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1" fillId="0" borderId="11" xfId="242" applyNumberFormat="1" applyFont="1" applyFill="1" applyBorder="1" applyAlignment="1">
      <alignment horizontal="center" vertical="center" wrapText="1"/>
    </xf>
    <xf numFmtId="0" fontId="21" fillId="0" borderId="12" xfId="242" applyNumberFormat="1" applyFont="1" applyFill="1" applyBorder="1" applyAlignment="1">
      <alignment horizontal="center" vertical="center" wrapText="1"/>
    </xf>
    <xf numFmtId="182" fontId="19" fillId="2" borderId="10" xfId="0" applyNumberFormat="1" applyFont="1" applyFill="1" applyBorder="1" applyAlignment="1">
      <alignment horizontal="center" vertical="center"/>
    </xf>
    <xf numFmtId="0" fontId="2" fillId="0" borderId="23" xfId="242" applyFont="1" applyFill="1" applyBorder="1" applyAlignment="1">
      <alignment horizontal="center" vertical="center" wrapText="1"/>
    </xf>
    <xf numFmtId="0" fontId="4" fillId="0" borderId="4" xfId="242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89" fillId="0" borderId="21" xfId="242" applyFont="1" applyFill="1" applyBorder="1" applyAlignment="1">
      <alignment horizontal="center" vertical="center" wrapText="1"/>
    </xf>
    <xf numFmtId="0" fontId="89" fillId="0" borderId="19" xfId="242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54" fillId="0" borderId="2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0" xfId="0" applyFont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5" fillId="0" borderId="26" xfId="242" applyFont="1" applyFill="1" applyBorder="1" applyAlignment="1">
      <alignment horizontal="center" vertical="center" wrapText="1"/>
    </xf>
    <xf numFmtId="0" fontId="4" fillId="0" borderId="30" xfId="242" applyFont="1" applyFill="1" applyBorder="1" applyAlignment="1">
      <alignment horizontal="center" vertical="center" wrapText="1"/>
    </xf>
    <xf numFmtId="0" fontId="4" fillId="0" borderId="27" xfId="242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56" fillId="0" borderId="26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56" fillId="0" borderId="30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3" fillId="0" borderId="7" xfId="242" applyFont="1" applyFill="1" applyBorder="1" applyAlignment="1">
      <alignment horizontal="center" vertical="center" wrapText="1"/>
    </xf>
    <xf numFmtId="179" fontId="56" fillId="0" borderId="22" xfId="0" applyNumberFormat="1" applyFont="1" applyFill="1" applyBorder="1" applyAlignment="1">
      <alignment horizontal="center" vertical="center"/>
    </xf>
    <xf numFmtId="0" fontId="23" fillId="40" borderId="5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34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3" fillId="40" borderId="2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59" fillId="0" borderId="0" xfId="0" applyFont="1">
      <alignment vertical="center"/>
    </xf>
    <xf numFmtId="0" fontId="59" fillId="0" borderId="0" xfId="0" applyFont="1" applyFill="1" applyAlignment="1">
      <alignment horizontal="left" vertical="center"/>
    </xf>
    <xf numFmtId="0" fontId="2" fillId="0" borderId="10" xfId="242" applyFont="1" applyFill="1" applyBorder="1" applyAlignment="1">
      <alignment horizontal="center" vertical="center" wrapText="1"/>
    </xf>
    <xf numFmtId="0" fontId="2" fillId="0" borderId="35" xfId="242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18" xfId="242" applyFont="1" applyFill="1" applyBorder="1" applyAlignment="1">
      <alignment horizontal="center" vertical="center" wrapText="1"/>
    </xf>
    <xf numFmtId="0" fontId="14" fillId="0" borderId="24" xfId="0" applyNumberFormat="1" applyFont="1" applyFill="1" applyBorder="1" applyAlignment="1">
      <alignment horizontal="center" vertical="center"/>
    </xf>
    <xf numFmtId="0" fontId="60" fillId="40" borderId="0" xfId="0" applyFont="1" applyFill="1" applyAlignment="1">
      <alignment vertical="center"/>
    </xf>
    <xf numFmtId="0" fontId="63" fillId="0" borderId="0" xfId="0" applyFont="1" applyAlignment="1">
      <alignment vertical="center"/>
    </xf>
    <xf numFmtId="0" fontId="14" fillId="0" borderId="16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21" fillId="0" borderId="20" xfId="242" applyNumberFormat="1" applyFont="1" applyFill="1" applyBorder="1" applyAlignment="1">
      <alignment horizontal="center" vertical="center" wrapText="1"/>
    </xf>
    <xf numFmtId="179" fontId="92" fillId="0" borderId="2" xfId="0" applyNumberFormat="1" applyFont="1" applyFill="1" applyBorder="1" applyAlignment="1">
      <alignment horizontal="center" vertical="center"/>
    </xf>
    <xf numFmtId="179" fontId="1" fillId="0" borderId="19" xfId="0" applyNumberFormat="1" applyFont="1" applyFill="1" applyBorder="1" applyAlignment="1">
      <alignment horizontal="center" vertical="center"/>
    </xf>
    <xf numFmtId="179" fontId="1" fillId="0" borderId="22" xfId="0" applyNumberFormat="1" applyFont="1" applyFill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82" fontId="0" fillId="0" borderId="0" xfId="0" applyNumberFormat="1">
      <alignment vertical="center"/>
    </xf>
    <xf numFmtId="0" fontId="9" fillId="40" borderId="6" xfId="0" applyNumberFormat="1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vertical="center"/>
    </xf>
    <xf numFmtId="179" fontId="92" fillId="0" borderId="20" xfId="0" applyNumberFormat="1" applyFont="1" applyFill="1" applyBorder="1" applyAlignment="1">
      <alignment horizontal="center" vertical="center"/>
    </xf>
    <xf numFmtId="0" fontId="6" fillId="40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8" fillId="0" borderId="30" xfId="242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7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7" fillId="0" borderId="40" xfId="242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14" fillId="0" borderId="16" xfId="242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>
      <alignment vertical="center"/>
    </xf>
    <xf numFmtId="0" fontId="14" fillId="3" borderId="2" xfId="242" applyNumberFormat="1" applyFont="1" applyFill="1" applyBorder="1" applyAlignment="1">
      <alignment horizontal="center" vertical="center" wrapText="1"/>
    </xf>
    <xf numFmtId="0" fontId="14" fillId="3" borderId="5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" fillId="41" borderId="6" xfId="0" applyFont="1" applyFill="1" applyBorder="1" applyAlignment="1">
      <alignment horizontal="center" vertical="center"/>
    </xf>
    <xf numFmtId="0" fontId="1" fillId="41" borderId="16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" fillId="0" borderId="61" xfId="0" applyFont="1" applyBorder="1" applyAlignment="1">
      <alignment horizontal="center" vertical="center"/>
    </xf>
    <xf numFmtId="178" fontId="1" fillId="0" borderId="61" xfId="0" applyNumberFormat="1" applyFont="1" applyBorder="1" applyAlignment="1">
      <alignment horizontal="center" vertical="center"/>
    </xf>
    <xf numFmtId="178" fontId="1" fillId="0" borderId="62" xfId="0" applyNumberFormat="1" applyFont="1" applyBorder="1" applyAlignment="1">
      <alignment horizontal="center" vertical="center"/>
    </xf>
    <xf numFmtId="0" fontId="1" fillId="40" borderId="63" xfId="0" applyFont="1" applyFill="1" applyBorder="1" applyAlignment="1">
      <alignment horizontal="center" vertical="center"/>
    </xf>
    <xf numFmtId="178" fontId="1" fillId="0" borderId="63" xfId="0" applyNumberFormat="1" applyFont="1" applyBorder="1" applyAlignment="1">
      <alignment horizontal="center" vertical="center"/>
    </xf>
    <xf numFmtId="178" fontId="1" fillId="0" borderId="64" xfId="0" applyNumberFormat="1" applyFont="1" applyBorder="1" applyAlignment="1">
      <alignment horizontal="center" vertical="center"/>
    </xf>
    <xf numFmtId="178" fontId="11" fillId="0" borderId="0" xfId="0" applyNumberFormat="1" applyFont="1">
      <alignment vertical="center"/>
    </xf>
    <xf numFmtId="0" fontId="1" fillId="0" borderId="0" xfId="0" applyFont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22" fillId="0" borderId="20" xfId="0" applyNumberFormat="1" applyFont="1" applyFill="1" applyBorder="1" applyAlignment="1">
      <alignment horizontal="center" vertical="center"/>
    </xf>
    <xf numFmtId="0" fontId="22" fillId="0" borderId="61" xfId="0" applyNumberFormat="1" applyFont="1" applyFill="1" applyBorder="1" applyAlignment="1">
      <alignment horizontal="center" vertical="center"/>
    </xf>
    <xf numFmtId="179" fontId="92" fillId="0" borderId="61" xfId="0" applyNumberFormat="1" applyFont="1" applyFill="1" applyBorder="1" applyAlignment="1">
      <alignment horizontal="center" vertical="center"/>
    </xf>
    <xf numFmtId="179" fontId="92" fillId="0" borderId="61" xfId="242" applyNumberFormat="1" applyFont="1" applyFill="1" applyBorder="1" applyAlignment="1">
      <alignment horizontal="center" vertical="center" wrapText="1"/>
    </xf>
    <xf numFmtId="0" fontId="14" fillId="0" borderId="61" xfId="242" applyNumberFormat="1" applyFont="1" applyFill="1" applyBorder="1" applyAlignment="1">
      <alignment horizontal="center" vertical="center" wrapText="1"/>
    </xf>
    <xf numFmtId="0" fontId="14" fillId="0" borderId="62" xfId="242" applyNumberFormat="1" applyFont="1" applyFill="1" applyBorder="1" applyAlignment="1">
      <alignment horizontal="center" vertical="center" wrapText="1"/>
    </xf>
    <xf numFmtId="0" fontId="14" fillId="0" borderId="61" xfId="0" applyNumberFormat="1" applyFont="1" applyFill="1" applyBorder="1" applyAlignment="1">
      <alignment horizontal="center" vertical="center"/>
    </xf>
    <xf numFmtId="0" fontId="14" fillId="0" borderId="62" xfId="0" applyNumberFormat="1" applyFont="1" applyFill="1" applyBorder="1" applyAlignment="1">
      <alignment horizontal="center" vertical="center"/>
    </xf>
    <xf numFmtId="0" fontId="22" fillId="0" borderId="63" xfId="0" applyNumberFormat="1" applyFont="1" applyFill="1" applyBorder="1" applyAlignment="1">
      <alignment horizontal="center" vertical="center"/>
    </xf>
    <xf numFmtId="179" fontId="9" fillId="0" borderId="63" xfId="242" applyNumberFormat="1" applyFont="1" applyFill="1" applyBorder="1" applyAlignment="1">
      <alignment horizontal="center" vertical="center" wrapText="1"/>
    </xf>
    <xf numFmtId="0" fontId="14" fillId="0" borderId="63" xfId="242" applyNumberFormat="1" applyFont="1" applyFill="1" applyBorder="1" applyAlignment="1">
      <alignment horizontal="center" vertical="center" wrapText="1"/>
    </xf>
    <xf numFmtId="0" fontId="14" fillId="0" borderId="64" xfId="242" applyNumberFormat="1" applyFont="1" applyFill="1" applyBorder="1" applyAlignment="1">
      <alignment horizontal="center" vertical="center" wrapText="1"/>
    </xf>
    <xf numFmtId="179" fontId="92" fillId="0" borderId="20" xfId="242" applyNumberFormat="1" applyFont="1" applyFill="1" applyBorder="1" applyAlignment="1">
      <alignment horizontal="center" vertical="center" wrapText="1"/>
    </xf>
    <xf numFmtId="179" fontId="92" fillId="2" borderId="20" xfId="242" applyNumberFormat="1" applyFont="1" applyFill="1" applyBorder="1" applyAlignment="1">
      <alignment horizontal="center" vertical="center" wrapText="1"/>
    </xf>
    <xf numFmtId="179" fontId="2" fillId="2" borderId="61" xfId="0" applyNumberFormat="1" applyFont="1" applyFill="1" applyBorder="1" applyAlignment="1">
      <alignment horizontal="center" vertical="center"/>
    </xf>
    <xf numFmtId="182" fontId="19" fillId="2" borderId="61" xfId="0" applyNumberFormat="1" applyFont="1" applyFill="1" applyBorder="1" applyAlignment="1">
      <alignment horizontal="center" vertical="center"/>
    </xf>
    <xf numFmtId="182" fontId="19" fillId="2" borderId="62" xfId="0" applyNumberFormat="1" applyFont="1" applyFill="1" applyBorder="1" applyAlignment="1">
      <alignment horizontal="center" vertical="center"/>
    </xf>
    <xf numFmtId="179" fontId="2" fillId="2" borderId="63" xfId="0" applyNumberFormat="1" applyFont="1" applyFill="1" applyBorder="1" applyAlignment="1">
      <alignment horizontal="center" vertical="center"/>
    </xf>
    <xf numFmtId="182" fontId="19" fillId="2" borderId="63" xfId="0" applyNumberFormat="1" applyFont="1" applyFill="1" applyBorder="1" applyAlignment="1">
      <alignment horizontal="center" vertical="center"/>
    </xf>
    <xf numFmtId="182" fontId="19" fillId="2" borderId="64" xfId="0" applyNumberFormat="1" applyFont="1" applyFill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179" fontId="1" fillId="0" borderId="61" xfId="0" applyNumberFormat="1" applyFont="1" applyFill="1" applyBorder="1" applyAlignment="1">
      <alignment horizontal="center" vertical="center"/>
    </xf>
    <xf numFmtId="179" fontId="1" fillId="0" borderId="63" xfId="0" applyNumberFormat="1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89" fillId="0" borderId="22" xfId="242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3" fillId="0" borderId="16" xfId="242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48" xfId="242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 vertical="center"/>
    </xf>
    <xf numFmtId="0" fontId="8" fillId="0" borderId="30" xfId="0" applyNumberFormat="1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center" vertical="center"/>
    </xf>
    <xf numFmtId="182" fontId="90" fillId="0" borderId="61" xfId="0" applyNumberFormat="1" applyFont="1" applyBorder="1" applyAlignment="1">
      <alignment horizontal="center" vertical="center"/>
    </xf>
    <xf numFmtId="182" fontId="6" fillId="0" borderId="61" xfId="0" applyNumberFormat="1" applyFont="1" applyBorder="1" applyAlignment="1">
      <alignment horizontal="center" vertical="center"/>
    </xf>
    <xf numFmtId="182" fontId="97" fillId="0" borderId="63" xfId="0" applyNumberFormat="1" applyFont="1" applyBorder="1" applyAlignment="1">
      <alignment horizontal="center" vertical="center"/>
    </xf>
    <xf numFmtId="0" fontId="97" fillId="0" borderId="6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91" fillId="0" borderId="19" xfId="0" applyFont="1" applyBorder="1" applyAlignment="1">
      <alignment horizontal="center" vertical="center"/>
    </xf>
    <xf numFmtId="0" fontId="23" fillId="40" borderId="19" xfId="0" applyFont="1" applyFill="1" applyBorder="1" applyAlignment="1">
      <alignment horizontal="center" vertical="center"/>
    </xf>
    <xf numFmtId="0" fontId="23" fillId="40" borderId="61" xfId="0" applyFont="1" applyFill="1" applyBorder="1" applyAlignment="1">
      <alignment horizontal="center" vertical="center"/>
    </xf>
    <xf numFmtId="0" fontId="23" fillId="40" borderId="62" xfId="0" applyFont="1" applyFill="1" applyBorder="1" applyAlignment="1">
      <alignment horizontal="center" vertical="center"/>
    </xf>
    <xf numFmtId="0" fontId="96" fillId="40" borderId="19" xfId="0" applyFont="1" applyFill="1" applyBorder="1" applyAlignment="1">
      <alignment horizontal="center" vertical="center"/>
    </xf>
    <xf numFmtId="0" fontId="96" fillId="40" borderId="61" xfId="0" applyFont="1" applyFill="1" applyBorder="1" applyAlignment="1">
      <alignment horizontal="center" vertical="center"/>
    </xf>
    <xf numFmtId="0" fontId="96" fillId="40" borderId="62" xfId="0" applyFont="1" applyFill="1" applyBorder="1" applyAlignment="1">
      <alignment horizontal="center" vertical="center"/>
    </xf>
    <xf numFmtId="179" fontId="7" fillId="0" borderId="63" xfId="0" applyNumberFormat="1" applyFont="1" applyBorder="1" applyAlignment="1">
      <alignment horizontal="center" vertical="center"/>
    </xf>
    <xf numFmtId="0" fontId="96" fillId="0" borderId="22" xfId="0" applyFont="1" applyFill="1" applyBorder="1" applyAlignment="1">
      <alignment horizontal="center" vertical="center"/>
    </xf>
    <xf numFmtId="179" fontId="96" fillId="0" borderId="63" xfId="0" applyNumberFormat="1" applyFont="1" applyBorder="1" applyAlignment="1">
      <alignment horizontal="center" vertical="center"/>
    </xf>
    <xf numFmtId="0" fontId="96" fillId="0" borderId="63" xfId="0" applyFont="1" applyFill="1" applyBorder="1" applyAlignment="1">
      <alignment horizontal="center" vertical="center"/>
    </xf>
    <xf numFmtId="0" fontId="96" fillId="40" borderId="64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179" fontId="9" fillId="0" borderId="1" xfId="242" applyNumberFormat="1" applyFont="1" applyFill="1" applyBorder="1" applyAlignment="1">
      <alignment horizontal="center" vertical="center" wrapText="1"/>
    </xf>
    <xf numFmtId="0" fontId="14" fillId="0" borderId="1" xfId="242" applyNumberFormat="1" applyFont="1" applyFill="1" applyBorder="1" applyAlignment="1">
      <alignment horizontal="center" vertical="center" wrapText="1"/>
    </xf>
    <xf numFmtId="0" fontId="14" fillId="0" borderId="24" xfId="242" applyNumberFormat="1" applyFont="1" applyFill="1" applyBorder="1" applyAlignment="1">
      <alignment horizontal="center" vertical="center" wrapText="1"/>
    </xf>
    <xf numFmtId="0" fontId="22" fillId="0" borderId="12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/>
    </xf>
    <xf numFmtId="179" fontId="92" fillId="0" borderId="63" xfId="242" applyNumberFormat="1" applyFont="1" applyFill="1" applyBorder="1" applyAlignment="1">
      <alignment horizontal="center" vertical="center" wrapText="1"/>
    </xf>
    <xf numFmtId="0" fontId="14" fillId="0" borderId="64" xfId="0" applyNumberFormat="1" applyFont="1" applyFill="1" applyBorder="1" applyAlignment="1">
      <alignment horizontal="center" vertical="center"/>
    </xf>
    <xf numFmtId="179" fontId="9" fillId="0" borderId="61" xfId="0" applyNumberFormat="1" applyFont="1" applyFill="1" applyBorder="1" applyAlignment="1">
      <alignment horizontal="center" vertical="center"/>
    </xf>
    <xf numFmtId="0" fontId="14" fillId="0" borderId="63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0" fontId="92" fillId="0" borderId="8" xfId="0" applyNumberFormat="1" applyFont="1" applyFill="1" applyBorder="1" applyAlignment="1">
      <alignment horizontal="center" vertical="center"/>
    </xf>
    <xf numFmtId="179" fontId="92" fillId="0" borderId="8" xfId="0" applyNumberFormat="1" applyFont="1" applyFill="1" applyBorder="1" applyAlignment="1">
      <alignment horizontal="center" vertical="center"/>
    </xf>
    <xf numFmtId="0" fontId="6" fillId="3" borderId="63" xfId="0" applyNumberFormat="1" applyFont="1" applyFill="1" applyBorder="1" applyAlignment="1">
      <alignment horizontal="center" vertical="center"/>
    </xf>
    <xf numFmtId="0" fontId="8" fillId="3" borderId="63" xfId="242" applyNumberFormat="1" applyFont="1" applyFill="1" applyBorder="1" applyAlignment="1">
      <alignment horizontal="center" vertical="center" wrapText="1"/>
    </xf>
    <xf numFmtId="0" fontId="8" fillId="3" borderId="64" xfId="0" applyNumberFormat="1" applyFont="1" applyFill="1" applyBorder="1" applyAlignment="1">
      <alignment horizontal="center" vertical="center"/>
    </xf>
    <xf numFmtId="0" fontId="92" fillId="0" borderId="20" xfId="0" applyNumberFormat="1" applyFont="1" applyFill="1" applyBorder="1" applyAlignment="1">
      <alignment horizontal="center" vertical="center"/>
    </xf>
    <xf numFmtId="0" fontId="92" fillId="0" borderId="61" xfId="0" applyNumberFormat="1" applyFont="1" applyFill="1" applyBorder="1" applyAlignment="1">
      <alignment horizontal="center" vertical="center"/>
    </xf>
    <xf numFmtId="179" fontId="92" fillId="0" borderId="63" xfId="0" applyNumberFormat="1" applyFont="1" applyFill="1" applyBorder="1" applyAlignment="1">
      <alignment horizontal="center" vertical="center"/>
    </xf>
    <xf numFmtId="0" fontId="92" fillId="0" borderId="61" xfId="242" applyNumberFormat="1" applyFont="1" applyFill="1" applyBorder="1" applyAlignment="1">
      <alignment horizontal="center" vertical="center" wrapText="1"/>
    </xf>
    <xf numFmtId="0" fontId="92" fillId="0" borderId="63" xfId="242" applyNumberFormat="1" applyFont="1" applyFill="1" applyBorder="1" applyAlignment="1">
      <alignment horizontal="center" vertical="center" wrapText="1"/>
    </xf>
    <xf numFmtId="0" fontId="8" fillId="0" borderId="32" xfId="0" applyNumberFormat="1" applyFont="1" applyFill="1" applyBorder="1" applyAlignment="1">
      <alignment horizontal="center" vertical="center"/>
    </xf>
    <xf numFmtId="179" fontId="92" fillId="0" borderId="1" xfId="0" applyNumberFormat="1" applyFont="1" applyFill="1" applyBorder="1" applyAlignment="1">
      <alignment horizontal="center" vertical="center"/>
    </xf>
    <xf numFmtId="0" fontId="9" fillId="40" borderId="61" xfId="0" applyNumberFormat="1" applyFont="1" applyFill="1" applyBorder="1" applyAlignment="1">
      <alignment horizontal="center" vertical="center"/>
    </xf>
    <xf numFmtId="0" fontId="9" fillId="40" borderId="62" xfId="0" applyNumberFormat="1" applyFont="1" applyFill="1" applyBorder="1" applyAlignment="1">
      <alignment horizontal="center" vertical="center"/>
    </xf>
    <xf numFmtId="0" fontId="18" fillId="0" borderId="12" xfId="0" applyNumberFormat="1" applyFont="1" applyFill="1" applyBorder="1" applyAlignment="1">
      <alignment horizontal="center" vertical="center"/>
    </xf>
    <xf numFmtId="0" fontId="18" fillId="0" borderId="20" xfId="0" applyNumberFormat="1" applyFont="1" applyFill="1" applyBorder="1" applyAlignment="1">
      <alignment horizontal="center" vertical="center"/>
    </xf>
    <xf numFmtId="0" fontId="18" fillId="0" borderId="10" xfId="0" applyNumberFormat="1" applyFont="1" applyFill="1" applyBorder="1" applyAlignment="1">
      <alignment horizontal="center" vertical="center"/>
    </xf>
    <xf numFmtId="0" fontId="18" fillId="0" borderId="61" xfId="0" applyNumberFormat="1" applyFont="1" applyFill="1" applyBorder="1" applyAlignment="1">
      <alignment horizontal="center" vertical="center"/>
    </xf>
    <xf numFmtId="0" fontId="18" fillId="0" borderId="62" xfId="0" applyNumberFormat="1" applyFont="1" applyFill="1" applyBorder="1" applyAlignment="1">
      <alignment horizontal="center" vertical="center"/>
    </xf>
    <xf numFmtId="0" fontId="18" fillId="0" borderId="63" xfId="0" applyNumberFormat="1" applyFont="1" applyFill="1" applyBorder="1" applyAlignment="1">
      <alignment horizontal="center" vertical="center"/>
    </xf>
    <xf numFmtId="0" fontId="18" fillId="0" borderId="64" xfId="0" applyNumberFormat="1" applyFont="1" applyFill="1" applyBorder="1" applyAlignment="1">
      <alignment horizontal="center" vertical="center"/>
    </xf>
    <xf numFmtId="0" fontId="9" fillId="3" borderId="61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41" borderId="34" xfId="0" applyFont="1" applyFill="1" applyBorder="1" applyAlignment="1">
      <alignment horizontal="center" vertical="center"/>
    </xf>
    <xf numFmtId="179" fontId="1" fillId="0" borderId="34" xfId="0" applyNumberFormat="1" applyFont="1" applyFill="1" applyBorder="1" applyAlignment="1">
      <alignment horizontal="center" vertical="center"/>
    </xf>
    <xf numFmtId="178" fontId="1" fillId="0" borderId="34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81" fontId="1" fillId="0" borderId="30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178" fontId="1" fillId="0" borderId="30" xfId="0" applyNumberFormat="1" applyFont="1" applyBorder="1" applyAlignment="1">
      <alignment horizontal="center" vertical="center"/>
    </xf>
    <xf numFmtId="179" fontId="1" fillId="0" borderId="30" xfId="0" applyNumberFormat="1" applyFont="1" applyFill="1" applyBorder="1" applyAlignment="1">
      <alignment horizontal="center" vertical="center"/>
    </xf>
    <xf numFmtId="179" fontId="1" fillId="0" borderId="27" xfId="0" applyNumberFormat="1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89" fillId="0" borderId="61" xfId="242" applyFont="1" applyFill="1" applyBorder="1" applyAlignment="1">
      <alignment horizontal="center" vertical="center" wrapText="1"/>
    </xf>
    <xf numFmtId="0" fontId="89" fillId="0" borderId="61" xfId="0" applyFont="1" applyFill="1" applyBorder="1" applyAlignment="1">
      <alignment horizontal="center" vertical="center"/>
    </xf>
    <xf numFmtId="179" fontId="56" fillId="0" borderId="61" xfId="0" applyNumberFormat="1" applyFont="1" applyFill="1" applyBorder="1" applyAlignment="1">
      <alignment horizontal="center" vertical="center"/>
    </xf>
    <xf numFmtId="179" fontId="93" fillId="0" borderId="61" xfId="0" applyNumberFormat="1" applyFont="1" applyFill="1" applyBorder="1" applyAlignment="1">
      <alignment horizontal="center" vertical="center"/>
    </xf>
    <xf numFmtId="0" fontId="94" fillId="0" borderId="61" xfId="0" applyFont="1" applyFill="1" applyBorder="1" applyAlignment="1">
      <alignment horizontal="center" vertical="center"/>
    </xf>
    <xf numFmtId="179" fontId="66" fillId="0" borderId="8" xfId="0" applyNumberFormat="1" applyFont="1" applyFill="1" applyBorder="1" applyAlignment="1">
      <alignment horizontal="center" vertical="center"/>
    </xf>
    <xf numFmtId="178" fontId="54" fillId="0" borderId="34" xfId="0" applyNumberFormat="1" applyFont="1" applyBorder="1" applyAlignment="1">
      <alignment horizontal="center" vertical="center"/>
    </xf>
    <xf numFmtId="0" fontId="3" fillId="0" borderId="17" xfId="242" applyFont="1" applyFill="1" applyBorder="1" applyAlignment="1">
      <alignment horizontal="center" vertical="center" wrapText="1"/>
    </xf>
    <xf numFmtId="0" fontId="15" fillId="0" borderId="31" xfId="242" applyFont="1" applyFill="1" applyBorder="1" applyAlignment="1">
      <alignment horizontal="center" vertical="center" wrapText="1"/>
    </xf>
    <xf numFmtId="179" fontId="66" fillId="0" borderId="20" xfId="0" applyNumberFormat="1" applyFont="1" applyFill="1" applyBorder="1" applyAlignment="1">
      <alignment horizontal="center" vertical="center"/>
    </xf>
    <xf numFmtId="0" fontId="89" fillId="0" borderId="1" xfId="242" applyFont="1" applyFill="1" applyBorder="1" applyAlignment="1">
      <alignment horizontal="center" vertical="center" wrapText="1"/>
    </xf>
    <xf numFmtId="0" fontId="3" fillId="0" borderId="61" xfId="242" applyFont="1" applyFill="1" applyBorder="1" applyAlignment="1">
      <alignment horizontal="center" vertical="center" wrapText="1"/>
    </xf>
    <xf numFmtId="0" fontId="3" fillId="0" borderId="20" xfId="242" applyFont="1" applyFill="1" applyBorder="1" applyAlignment="1">
      <alignment horizontal="center" vertical="center" wrapText="1"/>
    </xf>
    <xf numFmtId="0" fontId="89" fillId="0" borderId="63" xfId="242" applyFont="1" applyFill="1" applyBorder="1" applyAlignment="1">
      <alignment horizontal="center" vertical="center" wrapText="1"/>
    </xf>
    <xf numFmtId="0" fontId="89" fillId="0" borderId="63" xfId="0" applyFont="1" applyFill="1" applyBorder="1" applyAlignment="1">
      <alignment horizontal="center" vertical="center"/>
    </xf>
    <xf numFmtId="0" fontId="3" fillId="0" borderId="63" xfId="242" applyFont="1" applyFill="1" applyBorder="1" applyAlignment="1">
      <alignment horizontal="center" vertical="center" wrapText="1"/>
    </xf>
    <xf numFmtId="0" fontId="89" fillId="0" borderId="12" xfId="242" applyFont="1" applyFill="1" applyBorder="1" applyAlignment="1">
      <alignment horizontal="center" vertical="center" wrapText="1"/>
    </xf>
    <xf numFmtId="0" fontId="89" fillId="0" borderId="6" xfId="242" applyFont="1" applyFill="1" applyBorder="1" applyAlignment="1">
      <alignment horizontal="center" vertical="center" wrapText="1"/>
    </xf>
    <xf numFmtId="0" fontId="89" fillId="0" borderId="7" xfId="242" applyFont="1" applyFill="1" applyBorder="1" applyAlignment="1">
      <alignment horizontal="center" vertical="center" wrapText="1"/>
    </xf>
    <xf numFmtId="0" fontId="89" fillId="0" borderId="11" xfId="242" applyFont="1" applyFill="1" applyBorder="1" applyAlignment="1">
      <alignment horizontal="center" vertical="center" wrapText="1"/>
    </xf>
    <xf numFmtId="0" fontId="89" fillId="0" borderId="16" xfId="242" applyFont="1" applyFill="1" applyBorder="1" applyAlignment="1">
      <alignment horizontal="center" vertical="center" wrapText="1"/>
    </xf>
    <xf numFmtId="179" fontId="56" fillId="0" borderId="7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7" xfId="0" applyNumberFormat="1" applyFont="1" applyFill="1" applyBorder="1" applyAlignment="1">
      <alignment horizontal="center" vertical="center"/>
    </xf>
    <xf numFmtId="0" fontId="89" fillId="0" borderId="12" xfId="0" applyFont="1" applyFill="1" applyBorder="1" applyAlignment="1">
      <alignment horizontal="center" vertical="center"/>
    </xf>
    <xf numFmtId="0" fontId="89" fillId="0" borderId="7" xfId="0" applyFont="1" applyFill="1" applyBorder="1" applyAlignment="1">
      <alignment horizontal="center" vertical="center"/>
    </xf>
    <xf numFmtId="0" fontId="89" fillId="0" borderId="6" xfId="0" applyFont="1" applyFill="1" applyBorder="1" applyAlignment="1">
      <alignment horizontal="center" vertical="center"/>
    </xf>
    <xf numFmtId="0" fontId="89" fillId="0" borderId="17" xfId="0" applyFont="1" applyFill="1" applyBorder="1" applyAlignment="1">
      <alignment horizontal="center" vertical="center"/>
    </xf>
    <xf numFmtId="179" fontId="56" fillId="0" borderId="63" xfId="0" applyNumberFormat="1" applyFont="1" applyFill="1" applyBorder="1" applyAlignment="1">
      <alignment horizontal="center" vertical="center"/>
    </xf>
    <xf numFmtId="179" fontId="1" fillId="0" borderId="20" xfId="0" applyNumberFormat="1" applyFont="1" applyFill="1" applyBorder="1" applyAlignment="1">
      <alignment horizontal="center" vertical="center"/>
    </xf>
    <xf numFmtId="0" fontId="89" fillId="0" borderId="20" xfId="0" applyFont="1" applyFill="1" applyBorder="1" applyAlignment="1">
      <alignment horizontal="center" vertical="center"/>
    </xf>
    <xf numFmtId="0" fontId="89" fillId="0" borderId="34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179" fontId="93" fillId="0" borderId="20" xfId="0" applyNumberFormat="1" applyFont="1" applyFill="1" applyBorder="1" applyAlignment="1">
      <alignment horizontal="center" vertical="center"/>
    </xf>
    <xf numFmtId="0" fontId="2" fillId="0" borderId="31" xfId="242" applyFont="1" applyFill="1" applyBorder="1" applyAlignment="1">
      <alignment horizontal="center" vertical="center" wrapText="1"/>
    </xf>
    <xf numFmtId="0" fontId="2" fillId="0" borderId="26" xfId="242" applyFont="1" applyFill="1" applyBorder="1" applyAlignment="1">
      <alignment horizontal="center" vertical="center" wrapText="1"/>
    </xf>
    <xf numFmtId="0" fontId="2" fillId="0" borderId="30" xfId="242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1" fillId="0" borderId="26" xfId="0" applyFont="1" applyFill="1" applyBorder="1" applyAlignment="1">
      <alignment horizontal="center" vertical="center"/>
    </xf>
    <xf numFmtId="0" fontId="2" fillId="40" borderId="30" xfId="242" applyFont="1" applyFill="1" applyBorder="1" applyAlignment="1">
      <alignment horizontal="center" vertical="center" wrapText="1"/>
    </xf>
    <xf numFmtId="0" fontId="65" fillId="0" borderId="27" xfId="0" applyFont="1" applyFill="1" applyBorder="1" applyAlignment="1">
      <alignment horizontal="center" vertical="center"/>
    </xf>
    <xf numFmtId="0" fontId="9" fillId="3" borderId="38" xfId="242" applyNumberFormat="1" applyFont="1" applyFill="1" applyBorder="1" applyAlignment="1">
      <alignment horizontal="center" vertical="center" wrapText="1"/>
    </xf>
    <xf numFmtId="0" fontId="22" fillId="0" borderId="16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/>
    </xf>
    <xf numFmtId="0" fontId="92" fillId="0" borderId="12" xfId="0" applyNumberFormat="1" applyFont="1" applyFill="1" applyBorder="1" applyAlignment="1">
      <alignment horizontal="center" vertical="center"/>
    </xf>
    <xf numFmtId="0" fontId="92" fillId="0" borderId="6" xfId="0" applyNumberFormat="1" applyFont="1" applyFill="1" applyBorder="1" applyAlignment="1">
      <alignment horizontal="center" vertical="center"/>
    </xf>
    <xf numFmtId="179" fontId="92" fillId="0" borderId="7" xfId="0" applyNumberFormat="1" applyFont="1" applyFill="1" applyBorder="1" applyAlignment="1">
      <alignment horizontal="center" vertical="center"/>
    </xf>
    <xf numFmtId="179" fontId="92" fillId="0" borderId="7" xfId="242" applyNumberFormat="1" applyFont="1" applyFill="1" applyBorder="1" applyAlignment="1">
      <alignment horizontal="center" vertical="center" wrapText="1"/>
    </xf>
    <xf numFmtId="179" fontId="92" fillId="0" borderId="6" xfId="0" applyNumberFormat="1" applyFont="1" applyFill="1" applyBorder="1" applyAlignment="1">
      <alignment horizontal="center" vertical="center"/>
    </xf>
    <xf numFmtId="0" fontId="92" fillId="0" borderId="7" xfId="0" applyNumberFormat="1" applyFont="1" applyFill="1" applyBorder="1" applyAlignment="1">
      <alignment horizontal="center" vertical="center"/>
    </xf>
    <xf numFmtId="0" fontId="92" fillId="0" borderId="11" xfId="0" applyNumberFormat="1" applyFont="1" applyFill="1" applyBorder="1" applyAlignment="1">
      <alignment horizontal="center" vertical="center"/>
    </xf>
    <xf numFmtId="179" fontId="92" fillId="0" borderId="16" xfId="0" applyNumberFormat="1" applyFont="1" applyFill="1" applyBorder="1" applyAlignment="1">
      <alignment horizontal="center" vertical="center"/>
    </xf>
    <xf numFmtId="179" fontId="92" fillId="0" borderId="12" xfId="0" applyNumberFormat="1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91" fillId="4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182" fontId="90" fillId="41" borderId="26" xfId="0" applyNumberFormat="1" applyFont="1" applyFill="1" applyBorder="1" applyAlignment="1">
      <alignment horizontal="center" vertical="center"/>
    </xf>
    <xf numFmtId="182" fontId="90" fillId="41" borderId="30" xfId="0" applyNumberFormat="1" applyFont="1" applyFill="1" applyBorder="1" applyAlignment="1">
      <alignment horizontal="center" vertical="center"/>
    </xf>
    <xf numFmtId="182" fontId="90" fillId="0" borderId="30" xfId="0" applyNumberFormat="1" applyFont="1" applyFill="1" applyBorder="1" applyAlignment="1">
      <alignment horizontal="center" vertical="center"/>
    </xf>
    <xf numFmtId="182" fontId="90" fillId="0" borderId="32" xfId="0" applyNumberFormat="1" applyFont="1" applyFill="1" applyBorder="1" applyAlignment="1">
      <alignment horizontal="center" vertical="center"/>
    </xf>
    <xf numFmtId="182" fontId="90" fillId="0" borderId="2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8" fontId="1" fillId="43" borderId="48" xfId="0" applyNumberFormat="1" applyFont="1" applyFill="1" applyBorder="1" applyAlignment="1">
      <alignment horizontal="center" vertical="center" wrapText="1"/>
    </xf>
    <xf numFmtId="178" fontId="1" fillId="43" borderId="4" xfId="0" applyNumberFormat="1" applyFont="1" applyFill="1" applyBorder="1" applyAlignment="1">
      <alignment horizontal="center" vertical="center" wrapText="1"/>
    </xf>
    <xf numFmtId="0" fontId="55" fillId="40" borderId="61" xfId="0" applyFont="1" applyFill="1" applyBorder="1" applyAlignment="1">
      <alignment horizontal="center" vertical="center"/>
    </xf>
    <xf numFmtId="182" fontId="55" fillId="40" borderId="61" xfId="0" applyNumberFormat="1" applyFont="1" applyFill="1" applyBorder="1" applyAlignment="1">
      <alignment horizontal="center" vertical="center"/>
    </xf>
    <xf numFmtId="179" fontId="55" fillId="40" borderId="61" xfId="0" applyNumberFormat="1" applyFont="1" applyFill="1" applyBorder="1" applyAlignment="1">
      <alignment horizontal="center" vertical="center"/>
    </xf>
    <xf numFmtId="182" fontId="48" fillId="40" borderId="61" xfId="325" applyNumberFormat="1" applyFont="1" applyFill="1" applyBorder="1" applyAlignment="1">
      <alignment horizontal="center" vertical="center"/>
    </xf>
    <xf numFmtId="0" fontId="55" fillId="44" borderId="61" xfId="0" applyFont="1" applyFill="1" applyBorder="1" applyAlignment="1">
      <alignment horizontal="center" vertical="center"/>
    </xf>
    <xf numFmtId="179" fontId="55" fillId="44" borderId="61" xfId="0" applyNumberFormat="1" applyFont="1" applyFill="1" applyBorder="1" applyAlignment="1">
      <alignment horizontal="center" vertical="center"/>
    </xf>
    <xf numFmtId="182" fontId="55" fillId="44" borderId="61" xfId="0" applyNumberFormat="1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0" fontId="100" fillId="0" borderId="32" xfId="0" applyFont="1" applyFill="1" applyBorder="1" applyAlignment="1">
      <alignment horizontal="center" vertical="center"/>
    </xf>
    <xf numFmtId="0" fontId="1" fillId="2" borderId="0" xfId="210" applyFont="1" applyFill="1" applyAlignment="1">
      <alignment horizontal="center"/>
    </xf>
    <xf numFmtId="0" fontId="101" fillId="0" borderId="0" xfId="210" applyFont="1">
      <alignment vertical="center"/>
    </xf>
    <xf numFmtId="0" fontId="1" fillId="2" borderId="0" xfId="0" applyFont="1" applyFill="1" applyAlignment="1">
      <alignment horizontal="center"/>
    </xf>
    <xf numFmtId="0" fontId="1" fillId="2" borderId="2" xfId="210" applyFont="1" applyFill="1" applyBorder="1" applyAlignment="1">
      <alignment horizontal="center" wrapText="1"/>
    </xf>
    <xf numFmtId="0" fontId="1" fillId="2" borderId="0" xfId="21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2" xfId="21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0" xfId="210" applyFont="1" applyFill="1" applyAlignment="1">
      <alignment horizontal="left"/>
    </xf>
    <xf numFmtId="0" fontId="1" fillId="40" borderId="0" xfId="0" applyFont="1" applyFill="1" applyAlignment="1">
      <alignment horizontal="center"/>
    </xf>
    <xf numFmtId="0" fontId="1" fillId="40" borderId="0" xfId="210" applyFont="1" applyFill="1" applyAlignment="1">
      <alignment horizontal="center"/>
    </xf>
    <xf numFmtId="180" fontId="1" fillId="2" borderId="0" xfId="0" applyNumberFormat="1" applyFont="1" applyFill="1" applyAlignment="1">
      <alignment horizontal="center"/>
    </xf>
    <xf numFmtId="0" fontId="13" fillId="0" borderId="1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82" fontId="90" fillId="41" borderId="23" xfId="0" applyNumberFormat="1" applyFont="1" applyFill="1" applyBorder="1" applyAlignment="1">
      <alignment horizontal="center" vertical="center"/>
    </xf>
    <xf numFmtId="182" fontId="90" fillId="41" borderId="4" xfId="0" applyNumberFormat="1" applyFont="1" applyFill="1" applyBorder="1" applyAlignment="1">
      <alignment horizontal="center" vertical="center"/>
    </xf>
    <xf numFmtId="182" fontId="90" fillId="0" borderId="28" xfId="0" applyNumberFormat="1" applyFont="1" applyFill="1" applyBorder="1" applyAlignment="1">
      <alignment horizontal="center" vertical="center"/>
    </xf>
    <xf numFmtId="182" fontId="90" fillId="0" borderId="4" xfId="0" applyNumberFormat="1" applyFont="1" applyFill="1" applyBorder="1" applyAlignment="1">
      <alignment horizontal="center" vertical="center"/>
    </xf>
    <xf numFmtId="182" fontId="90" fillId="0" borderId="18" xfId="0" applyNumberFormat="1" applyFont="1" applyBorder="1" applyAlignment="1">
      <alignment horizontal="center" vertical="center"/>
    </xf>
    <xf numFmtId="0" fontId="20" fillId="41" borderId="26" xfId="0" applyFont="1" applyFill="1" applyBorder="1" applyAlignment="1">
      <alignment horizontal="center" vertical="center"/>
    </xf>
    <xf numFmtId="0" fontId="20" fillId="41" borderId="30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0" fontId="23" fillId="40" borderId="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40" borderId="60" xfId="0" applyFont="1" applyFill="1" applyBorder="1" applyAlignment="1">
      <alignment horizontal="center" vertical="center"/>
    </xf>
    <xf numFmtId="179" fontId="7" fillId="0" borderId="2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7" fillId="0" borderId="0" xfId="0" applyFont="1">
      <alignment vertical="center"/>
    </xf>
    <xf numFmtId="0" fontId="22" fillId="0" borderId="11" xfId="0" applyNumberFormat="1" applyFont="1" applyFill="1" applyBorder="1" applyAlignment="1">
      <alignment horizontal="center" vertical="center"/>
    </xf>
    <xf numFmtId="0" fontId="22" fillId="0" borderId="8" xfId="0" applyNumberFormat="1" applyFont="1" applyFill="1" applyBorder="1" applyAlignment="1">
      <alignment horizontal="center" vertical="center"/>
    </xf>
    <xf numFmtId="0" fontId="14" fillId="3" borderId="61" xfId="242" applyNumberFormat="1" applyFont="1" applyFill="1" applyBorder="1" applyAlignment="1">
      <alignment horizontal="center" vertical="center" wrapText="1"/>
    </xf>
    <xf numFmtId="0" fontId="14" fillId="3" borderId="62" xfId="0" applyNumberFormat="1" applyFont="1" applyFill="1" applyBorder="1" applyAlignment="1">
      <alignment horizontal="center" vertical="center"/>
    </xf>
    <xf numFmtId="0" fontId="14" fillId="3" borderId="7" xfId="242" applyNumberFormat="1" applyFont="1" applyFill="1" applyBorder="1" applyAlignment="1">
      <alignment horizontal="center" vertical="center" wrapText="1"/>
    </xf>
    <xf numFmtId="0" fontId="14" fillId="3" borderId="63" xfId="242" applyNumberFormat="1" applyFont="1" applyFill="1" applyBorder="1" applyAlignment="1">
      <alignment horizontal="center" vertical="center" wrapText="1"/>
    </xf>
    <xf numFmtId="0" fontId="14" fillId="3" borderId="64" xfId="0" applyNumberFormat="1" applyFont="1" applyFill="1" applyBorder="1" applyAlignment="1">
      <alignment horizontal="center" vertical="center"/>
    </xf>
    <xf numFmtId="0" fontId="4" fillId="0" borderId="32" xfId="242" applyFont="1" applyFill="1" applyBorder="1" applyAlignment="1">
      <alignment horizontal="center" vertical="center" wrapText="1"/>
    </xf>
    <xf numFmtId="0" fontId="8" fillId="0" borderId="32" xfId="242" applyFont="1" applyFill="1" applyBorder="1" applyAlignment="1">
      <alignment horizontal="center" vertical="center" wrapText="1"/>
    </xf>
    <xf numFmtId="179" fontId="9" fillId="0" borderId="61" xfId="242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14" fillId="3" borderId="16" xfId="242" applyNumberFormat="1" applyFont="1" applyFill="1" applyBorder="1" applyAlignment="1">
      <alignment horizontal="center" vertical="center" wrapText="1"/>
    </xf>
    <xf numFmtId="0" fontId="14" fillId="3" borderId="1" xfId="242" applyNumberFormat="1" applyFont="1" applyFill="1" applyBorder="1" applyAlignment="1">
      <alignment horizontal="center" vertical="center" wrapText="1"/>
    </xf>
    <xf numFmtId="0" fontId="14" fillId="3" borderId="24" xfId="0" applyNumberFormat="1" applyFont="1" applyFill="1" applyBorder="1" applyAlignment="1">
      <alignment horizontal="center" vertical="center"/>
    </xf>
    <xf numFmtId="0" fontId="105" fillId="0" borderId="33" xfId="242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1" fillId="0" borderId="12" xfId="242" applyFont="1" applyFill="1" applyBorder="1" applyAlignment="1">
      <alignment horizontal="center" vertical="center" wrapText="1"/>
    </xf>
    <xf numFmtId="0" fontId="1" fillId="0" borderId="7" xfId="242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82" fontId="6" fillId="0" borderId="0" xfId="0" applyNumberFormat="1" applyFont="1">
      <alignment vertical="center"/>
    </xf>
    <xf numFmtId="0" fontId="1" fillId="0" borderId="4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91" fillId="40" borderId="63" xfId="0" applyFont="1" applyFill="1" applyBorder="1" applyAlignment="1">
      <alignment horizontal="center" vertical="center"/>
    </xf>
    <xf numFmtId="0" fontId="3" fillId="0" borderId="65" xfId="242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79" fontId="9" fillId="0" borderId="17" xfId="242" applyNumberFormat="1" applyFont="1" applyFill="1" applyBorder="1" applyAlignment="1">
      <alignment vertical="center" wrapText="1"/>
    </xf>
    <xf numFmtId="0" fontId="2" fillId="0" borderId="33" xfId="0" applyFont="1" applyFill="1" applyBorder="1" applyAlignment="1">
      <alignment horizontal="center" vertical="center"/>
    </xf>
    <xf numFmtId="179" fontId="9" fillId="0" borderId="34" xfId="242" applyNumberFormat="1" applyFont="1" applyFill="1" applyBorder="1" applyAlignment="1">
      <alignment vertical="center" wrapText="1"/>
    </xf>
    <xf numFmtId="0" fontId="21" fillId="0" borderId="17" xfId="242" applyNumberFormat="1" applyFont="1" applyFill="1" applyBorder="1" applyAlignment="1">
      <alignment horizontal="center" vertical="center" wrapText="1"/>
    </xf>
    <xf numFmtId="0" fontId="14" fillId="0" borderId="25" xfId="0" applyNumberFormat="1" applyFont="1" applyFill="1" applyBorder="1" applyAlignment="1">
      <alignment horizontal="center" vertical="center"/>
    </xf>
    <xf numFmtId="0" fontId="8" fillId="0" borderId="33" xfId="242" quotePrefix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106" fillId="0" borderId="64" xfId="326" applyFont="1" applyBorder="1" applyAlignment="1">
      <alignment horizontal="center" vertical="center"/>
    </xf>
    <xf numFmtId="0" fontId="106" fillId="0" borderId="63" xfId="326" applyFont="1" applyBorder="1" applyAlignment="1">
      <alignment horizontal="center" vertical="center"/>
    </xf>
    <xf numFmtId="0" fontId="106" fillId="0" borderId="22" xfId="326" applyFont="1" applyBorder="1" applyAlignment="1">
      <alignment horizontal="center" vertical="center"/>
    </xf>
    <xf numFmtId="0" fontId="106" fillId="0" borderId="19" xfId="326" applyFont="1" applyBorder="1" applyAlignment="1">
      <alignment horizontal="center" vertical="center"/>
    </xf>
    <xf numFmtId="0" fontId="106" fillId="0" borderId="77" xfId="326" applyFont="1" applyBorder="1" applyAlignment="1">
      <alignment horizontal="center" vertical="center"/>
    </xf>
    <xf numFmtId="0" fontId="106" fillId="0" borderId="78" xfId="326" applyFont="1" applyBorder="1" applyAlignment="1">
      <alignment horizontal="center" vertical="center"/>
    </xf>
    <xf numFmtId="0" fontId="106" fillId="0" borderId="10" xfId="326" applyFont="1" applyBorder="1" applyAlignment="1">
      <alignment horizontal="center" vertical="center"/>
    </xf>
    <xf numFmtId="0" fontId="106" fillId="0" borderId="20" xfId="326" applyFont="1" applyBorder="1" applyAlignment="1">
      <alignment horizontal="center" vertical="center"/>
    </xf>
    <xf numFmtId="0" fontId="11" fillId="0" borderId="0" xfId="326">
      <alignment vertical="center"/>
    </xf>
    <xf numFmtId="0" fontId="1" fillId="0" borderId="0" xfId="326" applyFont="1">
      <alignment vertical="center"/>
    </xf>
    <xf numFmtId="0" fontId="6" fillId="0" borderId="0" xfId="326" applyFont="1">
      <alignment vertical="center"/>
    </xf>
    <xf numFmtId="0" fontId="7" fillId="0" borderId="21" xfId="0" applyFont="1" applyFill="1" applyBorder="1" applyAlignment="1">
      <alignment horizontal="center" vertical="center"/>
    </xf>
    <xf numFmtId="0" fontId="54" fillId="40" borderId="2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179" fontId="7" fillId="0" borderId="14" xfId="0" applyNumberFormat="1" applyFont="1" applyBorder="1" applyAlignment="1">
      <alignment horizontal="center" vertical="center"/>
    </xf>
    <xf numFmtId="179" fontId="7" fillId="0" borderId="82" xfId="0" applyNumberFormat="1" applyFont="1" applyBorder="1" applyAlignment="1">
      <alignment horizontal="center" vertical="center"/>
    </xf>
    <xf numFmtId="0" fontId="7" fillId="0" borderId="86" xfId="0" applyFont="1" applyFill="1" applyBorder="1" applyAlignment="1">
      <alignment horizontal="center" vertical="center"/>
    </xf>
    <xf numFmtId="179" fontId="7" fillId="0" borderId="87" xfId="0" applyNumberFormat="1" applyFont="1" applyBorder="1" applyAlignment="1">
      <alignment horizontal="center" vertical="center"/>
    </xf>
    <xf numFmtId="0" fontId="23" fillId="40" borderId="87" xfId="0" applyFont="1" applyFill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01" fillId="0" borderId="82" xfId="0" applyFont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101" fillId="40" borderId="82" xfId="0" applyFont="1" applyFill="1" applyBorder="1" applyAlignment="1">
      <alignment horizontal="center" vertical="center"/>
    </xf>
    <xf numFmtId="0" fontId="1" fillId="41" borderId="3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0" fillId="0" borderId="0" xfId="0" applyFont="1" applyAlignment="1">
      <alignment horizontal="left" vertical="center"/>
    </xf>
    <xf numFmtId="182" fontId="1" fillId="0" borderId="26" xfId="0" applyNumberFormat="1" applyFont="1" applyBorder="1" applyAlignment="1">
      <alignment horizontal="center" vertical="center" wrapText="1"/>
    </xf>
    <xf numFmtId="182" fontId="1" fillId="0" borderId="27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182" fontId="1" fillId="0" borderId="20" xfId="0" applyNumberFormat="1" applyFont="1" applyBorder="1" applyAlignment="1">
      <alignment horizontal="center" vertical="center" wrapText="1"/>
    </xf>
    <xf numFmtId="182" fontId="1" fillId="0" borderId="61" xfId="0" applyNumberFormat="1" applyFont="1" applyBorder="1" applyAlignment="1">
      <alignment horizontal="center" vertical="center" wrapText="1"/>
    </xf>
    <xf numFmtId="182" fontId="67" fillId="0" borderId="2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0" fillId="0" borderId="0" xfId="0" applyFont="1" applyAlignment="1">
      <alignment horizontal="left" vertical="center" wrapText="1"/>
    </xf>
    <xf numFmtId="0" fontId="97" fillId="0" borderId="0" xfId="0" applyFont="1" applyBorder="1" applyAlignment="1">
      <alignment horizontal="left" vertical="center" wrapText="1"/>
    </xf>
    <xf numFmtId="0" fontId="29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58" fillId="0" borderId="66" xfId="0" applyFont="1" applyBorder="1" applyAlignment="1">
      <alignment horizontal="center" vertical="center"/>
    </xf>
    <xf numFmtId="0" fontId="58" fillId="0" borderId="67" xfId="0" applyFont="1" applyBorder="1" applyAlignment="1">
      <alignment horizontal="center" vertical="center"/>
    </xf>
    <xf numFmtId="0" fontId="58" fillId="0" borderId="65" xfId="0" applyFont="1" applyBorder="1" applyAlignment="1">
      <alignment horizontal="center" vertical="center"/>
    </xf>
    <xf numFmtId="0" fontId="23" fillId="40" borderId="73" xfId="0" applyFont="1" applyFill="1" applyBorder="1" applyAlignment="1">
      <alignment horizontal="center" vertical="center"/>
    </xf>
    <xf numFmtId="0" fontId="23" fillId="40" borderId="14" xfId="0" applyFont="1" applyFill="1" applyBorder="1" applyAlignment="1">
      <alignment horizontal="center" vertical="center"/>
    </xf>
    <xf numFmtId="0" fontId="23" fillId="40" borderId="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62" fillId="0" borderId="20" xfId="0" applyFont="1" applyFill="1" applyBorder="1" applyAlignment="1">
      <alignment horizontal="center" vertical="center"/>
    </xf>
    <xf numFmtId="0" fontId="62" fillId="0" borderId="10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40" borderId="72" xfId="0" applyFont="1" applyFill="1" applyBorder="1" applyAlignment="1">
      <alignment horizontal="center" vertical="center"/>
    </xf>
    <xf numFmtId="0" fontId="7" fillId="40" borderId="15" xfId="0" applyFont="1" applyFill="1" applyBorder="1" applyAlignment="1">
      <alignment horizontal="center" vertical="center"/>
    </xf>
    <xf numFmtId="0" fontId="62" fillId="40" borderId="15" xfId="0" applyFont="1" applyFill="1" applyBorder="1" applyAlignment="1">
      <alignment horizontal="center" vertical="center"/>
    </xf>
    <xf numFmtId="0" fontId="62" fillId="40" borderId="5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9" fillId="0" borderId="7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58" fillId="0" borderId="83" xfId="0" applyFont="1" applyBorder="1" applyAlignment="1">
      <alignment horizontal="center" vertical="center"/>
    </xf>
    <xf numFmtId="0" fontId="58" fillId="0" borderId="84" xfId="0" applyFont="1" applyBorder="1" applyAlignment="1">
      <alignment horizontal="center" vertical="center"/>
    </xf>
    <xf numFmtId="0" fontId="1" fillId="3" borderId="26" xfId="242" applyFont="1" applyFill="1" applyBorder="1" applyAlignment="1">
      <alignment horizontal="center" vertical="center" wrapText="1"/>
    </xf>
    <xf numFmtId="0" fontId="1" fillId="3" borderId="30" xfId="242" applyFont="1" applyFill="1" applyBorder="1" applyAlignment="1">
      <alignment horizontal="center" vertical="center" wrapText="1"/>
    </xf>
    <xf numFmtId="0" fontId="1" fillId="3" borderId="27" xfId="242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6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9" fillId="0" borderId="40" xfId="242" applyFont="1" applyFill="1" applyBorder="1" applyAlignment="1">
      <alignment horizontal="center" vertical="center" wrapText="1"/>
    </xf>
    <xf numFmtId="0" fontId="9" fillId="0" borderId="31" xfId="242" applyFont="1" applyFill="1" applyBorder="1" applyAlignment="1">
      <alignment horizontal="center" vertical="center" wrapText="1"/>
    </xf>
    <xf numFmtId="0" fontId="60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39" xfId="242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6" fillId="3" borderId="12" xfId="242" applyNumberFormat="1" applyFont="1" applyFill="1" applyBorder="1" applyAlignment="1">
      <alignment horizontal="center" vertical="center" wrapText="1"/>
    </xf>
    <xf numFmtId="0" fontId="64" fillId="3" borderId="20" xfId="242" applyNumberFormat="1" applyFont="1" applyFill="1" applyBorder="1" applyAlignment="1">
      <alignment horizontal="center" vertical="center" wrapText="1"/>
    </xf>
    <xf numFmtId="0" fontId="5" fillId="3" borderId="20" xfId="242" applyNumberFormat="1" applyFont="1" applyFill="1" applyBorder="1" applyAlignment="1">
      <alignment horizontal="center" vertical="center" wrapText="1"/>
    </xf>
    <xf numFmtId="0" fontId="14" fillId="3" borderId="20" xfId="242" applyNumberFormat="1" applyFont="1" applyFill="1" applyBorder="1" applyAlignment="1">
      <alignment horizontal="center" vertical="center" wrapText="1"/>
    </xf>
    <xf numFmtId="0" fontId="14" fillId="3" borderId="10" xfId="242" applyNumberFormat="1" applyFont="1" applyFill="1" applyBorder="1" applyAlignment="1">
      <alignment horizontal="center" vertical="center" wrapText="1"/>
    </xf>
    <xf numFmtId="0" fontId="1" fillId="3" borderId="74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75" xfId="0" applyFont="1" applyFill="1" applyBorder="1" applyAlignment="1">
      <alignment horizontal="center" vertical="center"/>
    </xf>
    <xf numFmtId="0" fontId="6" fillId="40" borderId="0" xfId="0" applyFont="1" applyFill="1" applyAlignment="1">
      <alignment horizontal="left" vertical="center" wrapText="1"/>
    </xf>
    <xf numFmtId="0" fontId="60" fillId="4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0" fillId="0" borderId="0" xfId="0" applyFont="1" applyFill="1" applyAlignment="1">
      <alignment horizontal="left" vertical="center" wrapText="1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63" xfId="0" applyNumberFormat="1" applyFont="1" applyFill="1" applyBorder="1" applyAlignment="1">
      <alignment horizontal="center" vertical="center"/>
    </xf>
    <xf numFmtId="0" fontId="14" fillId="0" borderId="64" xfId="0" applyNumberFormat="1" applyFont="1" applyFill="1" applyBorder="1" applyAlignment="1">
      <alignment horizontal="center" vertical="center"/>
    </xf>
    <xf numFmtId="0" fontId="92" fillId="0" borderId="7" xfId="0" applyNumberFormat="1" applyFont="1" applyFill="1" applyBorder="1" applyAlignment="1">
      <alignment horizontal="center" vertical="center"/>
    </xf>
    <xf numFmtId="0" fontId="92" fillId="0" borderId="63" xfId="0" applyNumberFormat="1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61" fillId="0" borderId="39" xfId="0" applyFont="1" applyFill="1" applyBorder="1" applyAlignment="1">
      <alignment horizontal="center" vertical="center"/>
    </xf>
    <xf numFmtId="0" fontId="61" fillId="0" borderId="40" xfId="0" applyFont="1" applyFill="1" applyBorder="1" applyAlignment="1">
      <alignment horizontal="center" vertical="center"/>
    </xf>
    <xf numFmtId="0" fontId="61" fillId="0" borderId="41" xfId="0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 vertical="center"/>
    </xf>
    <xf numFmtId="0" fontId="8" fillId="0" borderId="30" xfId="0" applyNumberFormat="1" applyFont="1" applyFill="1" applyBorder="1" applyAlignment="1">
      <alignment horizontal="center" vertical="center"/>
    </xf>
    <xf numFmtId="0" fontId="9" fillId="0" borderId="40" xfId="0" applyNumberFormat="1" applyFont="1" applyFill="1" applyBorder="1" applyAlignment="1">
      <alignment horizontal="center" vertical="center"/>
    </xf>
    <xf numFmtId="0" fontId="60" fillId="0" borderId="40" xfId="0" applyFont="1" applyFill="1" applyBorder="1" applyAlignment="1">
      <alignment horizontal="center" vertical="center"/>
    </xf>
    <xf numFmtId="0" fontId="9" fillId="0" borderId="39" xfId="0" applyNumberFormat="1" applyFont="1" applyFill="1" applyBorder="1" applyAlignment="1">
      <alignment horizontal="center" vertical="center"/>
    </xf>
    <xf numFmtId="0" fontId="9" fillId="0" borderId="3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8" xfId="0" applyFont="1" applyFill="1" applyBorder="1" applyAlignment="1">
      <alignment horizontal="center" vertical="center"/>
    </xf>
    <xf numFmtId="0" fontId="1" fillId="3" borderId="32" xfId="242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3" fillId="0" borderId="6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" fillId="42" borderId="44" xfId="0" applyFont="1" applyFill="1" applyBorder="1" applyAlignment="1">
      <alignment horizontal="center" vertical="center" wrapText="1"/>
    </xf>
    <xf numFmtId="0" fontId="1" fillId="42" borderId="58" xfId="0" applyFont="1" applyFill="1" applyBorder="1" applyAlignment="1">
      <alignment horizontal="center" vertical="center" wrapText="1"/>
    </xf>
    <xf numFmtId="0" fontId="1" fillId="42" borderId="20" xfId="0" applyFont="1" applyFill="1" applyBorder="1" applyAlignment="1">
      <alignment horizontal="center" vertical="center" wrapText="1"/>
    </xf>
    <xf numFmtId="0" fontId="1" fillId="42" borderId="2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99" fillId="0" borderId="0" xfId="0" applyFont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3" fillId="0" borderId="30" xfId="0" applyFont="1" applyBorder="1" applyAlignment="1">
      <alignment horizontal="center" vertical="center"/>
    </xf>
    <xf numFmtId="0" fontId="1" fillId="0" borderId="12" xfId="242" applyFont="1" applyFill="1" applyBorder="1" applyAlignment="1">
      <alignment horizontal="center" vertical="center" wrapText="1"/>
    </xf>
    <xf numFmtId="0" fontId="1" fillId="0" borderId="7" xfId="242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59" fillId="0" borderId="0" xfId="0" applyFont="1" applyFill="1" applyAlignment="1">
      <alignment horizontal="left" vertical="center"/>
    </xf>
    <xf numFmtId="0" fontId="68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59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8" fillId="0" borderId="42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textRotation="255"/>
    </xf>
    <xf numFmtId="0" fontId="2" fillId="0" borderId="40" xfId="0" applyFont="1" applyFill="1" applyBorder="1" applyAlignment="1">
      <alignment horizontal="center" vertical="center" textRotation="255"/>
    </xf>
    <xf numFmtId="0" fontId="2" fillId="0" borderId="41" xfId="0" applyFont="1" applyFill="1" applyBorder="1" applyAlignment="1">
      <alignment horizontal="center" vertical="center" textRotation="255"/>
    </xf>
    <xf numFmtId="0" fontId="1" fillId="0" borderId="67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39" xfId="242" applyFont="1" applyFill="1" applyBorder="1" applyAlignment="1">
      <alignment horizontal="center" vertical="center" wrapText="1"/>
    </xf>
    <xf numFmtId="0" fontId="1" fillId="0" borderId="40" xfId="242" applyFont="1" applyFill="1" applyBorder="1" applyAlignment="1">
      <alignment horizontal="center" vertical="center" wrapText="1"/>
    </xf>
    <xf numFmtId="0" fontId="1" fillId="0" borderId="41" xfId="242" applyFont="1" applyFill="1" applyBorder="1" applyAlignment="1">
      <alignment horizontal="center" vertical="center" wrapText="1"/>
    </xf>
    <xf numFmtId="0" fontId="107" fillId="0" borderId="82" xfId="0" applyFont="1" applyBorder="1" applyAlignment="1">
      <alignment horizontal="center" vertical="center"/>
    </xf>
    <xf numFmtId="0" fontId="108" fillId="0" borderId="82" xfId="0" applyFont="1" applyBorder="1" applyAlignment="1">
      <alignment horizontal="center" vertical="center"/>
    </xf>
    <xf numFmtId="0" fontId="107" fillId="0" borderId="89" xfId="0" applyFont="1" applyBorder="1" applyAlignment="1">
      <alignment horizontal="center" vertical="center"/>
    </xf>
    <xf numFmtId="0" fontId="107" fillId="0" borderId="90" xfId="0" applyFont="1" applyBorder="1" applyAlignment="1">
      <alignment horizontal="center" vertical="center"/>
    </xf>
    <xf numFmtId="0" fontId="107" fillId="0" borderId="91" xfId="0" applyFont="1" applyBorder="1" applyAlignment="1">
      <alignment horizontal="center" vertical="center"/>
    </xf>
    <xf numFmtId="0" fontId="11" fillId="0" borderId="0" xfId="326" applyFont="1" applyBorder="1" applyAlignment="1">
      <alignment horizontal="left" vertical="center"/>
    </xf>
    <xf numFmtId="0" fontId="106" fillId="0" borderId="21" xfId="326" applyFont="1" applyBorder="1" applyAlignment="1">
      <alignment horizontal="center" vertical="center"/>
    </xf>
    <xf numFmtId="0" fontId="106" fillId="0" borderId="19" xfId="326" applyFont="1" applyBorder="1" applyAlignment="1">
      <alignment horizontal="center" vertical="center"/>
    </xf>
    <xf numFmtId="0" fontId="95" fillId="40" borderId="2" xfId="186" applyNumberFormat="1" applyFont="1" applyFill="1" applyBorder="1" applyAlignment="1" applyProtection="1">
      <alignment horizontal="center" vertical="center" wrapText="1" shrinkToFit="1"/>
      <protection locked="0"/>
    </xf>
    <xf numFmtId="0" fontId="95" fillId="0" borderId="2" xfId="186" applyNumberFormat="1" applyFont="1" applyFill="1" applyBorder="1" applyAlignment="1" applyProtection="1">
      <alignment horizontal="center" vertical="center" wrapText="1" shrinkToFit="1"/>
      <protection locked="0"/>
    </xf>
    <xf numFmtId="0" fontId="54" fillId="0" borderId="48" xfId="0" applyFont="1" applyBorder="1" applyAlignment="1">
      <alignment horizontal="center" vertical="center"/>
    </xf>
    <xf numFmtId="0" fontId="54" fillId="0" borderId="38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4" fillId="0" borderId="2" xfId="0" applyFont="1" applyFill="1" applyBorder="1" applyAlignment="1">
      <alignment horizontal="center" vertical="center"/>
    </xf>
    <xf numFmtId="0" fontId="95" fillId="0" borderId="48" xfId="186" applyNumberFormat="1" applyFont="1" applyFill="1" applyBorder="1" applyAlignment="1" applyProtection="1">
      <alignment horizontal="center" vertical="center" wrapText="1" shrinkToFit="1"/>
      <protection locked="0"/>
    </xf>
    <xf numFmtId="0" fontId="95" fillId="0" borderId="38" xfId="186" applyNumberFormat="1" applyFont="1" applyFill="1" applyBorder="1" applyAlignment="1" applyProtection="1">
      <alignment horizontal="center" vertical="center" wrapText="1" shrinkToFit="1"/>
      <protection locked="0"/>
    </xf>
    <xf numFmtId="0" fontId="95" fillId="0" borderId="6" xfId="186" applyNumberFormat="1" applyFont="1" applyFill="1" applyBorder="1" applyAlignment="1" applyProtection="1">
      <alignment horizontal="center" vertical="center" wrapText="1" shrinkToFit="1"/>
      <protection locked="0"/>
    </xf>
    <xf numFmtId="0" fontId="54" fillId="0" borderId="79" xfId="0" applyFont="1" applyBorder="1" applyAlignment="1">
      <alignment horizontal="center" vertical="center"/>
    </xf>
    <xf numFmtId="0" fontId="54" fillId="0" borderId="80" xfId="0" applyFont="1" applyBorder="1" applyAlignment="1">
      <alignment horizontal="center" vertical="center"/>
    </xf>
    <xf numFmtId="0" fontId="54" fillId="0" borderId="81" xfId="0" applyFont="1" applyBorder="1" applyAlignment="1">
      <alignment horizontal="center" vertical="center"/>
    </xf>
    <xf numFmtId="0" fontId="103" fillId="2" borderId="0" xfId="210" applyFont="1" applyFill="1" applyBorder="1" applyAlignment="1">
      <alignment horizontal="center" vertical="center"/>
    </xf>
    <xf numFmtId="0" fontId="104" fillId="2" borderId="0" xfId="210" applyFont="1" applyFill="1" applyBorder="1" applyAlignment="1">
      <alignment horizontal="center" vertical="center"/>
    </xf>
    <xf numFmtId="0" fontId="55" fillId="40" borderId="69" xfId="0" applyFont="1" applyFill="1" applyBorder="1" applyAlignment="1">
      <alignment horizontal="center" vertical="center"/>
    </xf>
    <xf numFmtId="0" fontId="55" fillId="40" borderId="1" xfId="0" applyFont="1" applyFill="1" applyBorder="1" applyAlignment="1">
      <alignment horizontal="center" vertical="center"/>
    </xf>
    <xf numFmtId="0" fontId="55" fillId="40" borderId="14" xfId="0" applyFont="1" applyFill="1" applyBorder="1" applyAlignment="1">
      <alignment horizontal="center" vertical="center"/>
    </xf>
    <xf numFmtId="0" fontId="55" fillId="40" borderId="8" xfId="0" applyFont="1" applyFill="1" applyBorder="1" applyAlignment="1">
      <alignment horizontal="center" vertical="center"/>
    </xf>
    <xf numFmtId="0" fontId="55" fillId="40" borderId="61" xfId="0" applyFont="1" applyFill="1" applyBorder="1" applyAlignment="1">
      <alignment horizontal="center" vertical="center"/>
    </xf>
  </cellXfs>
  <cellStyles count="365">
    <cellStyle name=" 3]_x000d__x000a_Zoomed=1_x000d__x000a_Row=0_x000d__x000a_Column=0_x000d__x000a_Height=300_x000d__x000a_Width=300_x000d__x000a_FontName=細明體_x000d__x000a_FontStyle=0_x000d__x000a_FontSize=9_x000d__x000a_PrtFontName=Co" xfId="1"/>
    <cellStyle name=" 3]_x000d__x000a_Zoomed=1_x000d__x000a_Row=0_x000d__x000a_Column=0_x000d__x000a_Height=300_x000d__x000a_Width=300_x000d__x000a_FontName=細明體_x000d__x000a_FontStyle=0_x000d__x000a_FontSize=9_x000d__x000a_PrtFontName=Co 2" xfId="2"/>
    <cellStyle name=" 3]_x000d__x000a_Zoomed=1_x000d__x000a_Row=0_x000d__x000a_Column=0_x000d__x000a_Height=300_x000d__x000a_Width=300_x000d__x000a_FontName=細明體_x000d__x000a_FontStyle=0_x000d__x000a_FontSize=9_x000d__x000a_PrtFontName=Co 2 3" xfId="3"/>
    <cellStyle name=" 3]_x000d__x000a_Zoomed=1_x000d__x000a_Row=0_x000d__x000a_Column=0_x000d__x000a_Height=300_x000d__x000a_Width=300_x000d__x000a_FontName=細明體_x000d__x000a_FontStyle=0_x000d__x000a_FontSize=9_x000d__x000a_PrtFontName=Co 2 3 2" xfId="328"/>
    <cellStyle name=" 3]_x000d__x000a_Zoomed=1_x000d__x000a_Row=0_x000d__x000a_Column=0_x000d__x000a_Height=300_x000d__x000a_Width=300_x000d__x000a_FontName=細明體_x000d__x000a_FontStyle=0_x000d__x000a_FontSize=9_x000d__x000a_PrtFontName=Co 3" xfId="4"/>
    <cellStyle name=" 3]_x000d__x000a_Zoomed=1_x000d__x000a_Row=0_x000d__x000a_Column=0_x000d__x000a_Height=300_x000d__x000a_Width=300_x000d__x000a_FontName=細明體_x000d__x000a_FontStyle=0_x000d__x000a_FontSize=9_x000d__x000a_PrtFontName=Co 4" xfId="5"/>
    <cellStyle name=" 3]_x000d__x000a_Zoomed=1_x000d__x000a_Row=0_x000d__x000a_Column=0_x000d__x000a_Height=300_x000d__x000a_Width=300_x000d__x000a_FontName=細明體_x000d__x000a_FontStyle=0_x000d__x000a_FontSize=9_x000d__x000a_PrtFontName=Co 4 2" xfId="329"/>
    <cellStyle name=" 3]_x000d__x000a_Zoomed=1_x000d__x000a_Row=0_x000d__x000a_Column=0_x000d__x000a_Height=300_x000d__x000a_Width=300_x000d__x000a_FontName=細明體_x000d__x000a_FontStyle=0_x000d__x000a_FontSize=9_x000d__x000a_PrtFontName=Co 5" xfId="327"/>
    <cellStyle name=" 3]_x000d__x000a_Zoomed=1_x000d__x000a_Row=0_x000d__x000a_Column=0_x000d__x000a_Height=300_x000d__x000a_Width=300_x000d__x000a_FontName=細明體_x000d__x000a_FontStyle=0_x000d__x000a_FontSize=9_x000d__x000a_PrtFontName=Co 7" xfId="6"/>
    <cellStyle name=" 3]_x000d__x000a_Zoomed=1_x000d__x000a_Row=0_x000d__x000a_Column=0_x000d__x000a_Height=300_x000d__x000a_Width=300_x000d__x000a_FontName=細明體_x000d__x000a_FontStyle=0_x000d__x000a_FontSize=9_x000d__x000a_PrtFontName=Co 7 2" xfId="330"/>
    <cellStyle name="?鹎%U龡&amp;H鼼_x0008__x0001__x001f_?_x0007__x0001__x0001_" xfId="7"/>
    <cellStyle name="?鹎%U龡&amp;H鼼_x0008__x0001__x001f_?_x0007__x0001__x0001_ 2" xfId="331"/>
    <cellStyle name="@ET_Style?CF_Style_1" xfId="8"/>
    <cellStyle name="_ET_STYLE_NoName_00_" xfId="9"/>
    <cellStyle name="_ET_STYLE_NoName_00__14-公务车费用统计" xfId="10"/>
    <cellStyle name="_ET_STYLE_NoName_00__14-公务车费用统计_1" xfId="11"/>
    <cellStyle name="_ET_STYLE_NoName_00__14-公务车费用统计_10" xfId="12"/>
    <cellStyle name="_ET_STYLE_NoName_00__14-公务车费用统计_11" xfId="13"/>
    <cellStyle name="_ET_STYLE_NoName_00__14-公务车费用统计_2" xfId="14"/>
    <cellStyle name="_ET_STYLE_NoName_00__14-公务车费用统计_3" xfId="15"/>
    <cellStyle name="_ET_STYLE_NoName_00__14-公务车费用统计_4" xfId="16"/>
    <cellStyle name="_ET_STYLE_NoName_00__14-公务车费用统计_5" xfId="17"/>
    <cellStyle name="_ET_STYLE_NoName_00__14-公务车费用统计_6" xfId="18"/>
    <cellStyle name="_ET_STYLE_NoName_00__14-公务车费用统计_7" xfId="19"/>
    <cellStyle name="_ET_STYLE_NoName_00__14-公务车费用统计_8" xfId="20"/>
    <cellStyle name="_ET_STYLE_NoName_00__14-公务车费用统计_9" xfId="21"/>
    <cellStyle name="_ET_STYLE_NoName_00__16-下期计划" xfId="22"/>
    <cellStyle name="_ET_STYLE_NoName_00__16-下期计划_1" xfId="23"/>
    <cellStyle name="_ET_STYLE_NoName_00__16-下期计划_2" xfId="24"/>
    <cellStyle name="_ET_STYLE_NoName_00__16-下期计划_3" xfId="25"/>
    <cellStyle name="_ET_STYLE_NoName_00__16-营业主管配车费用统计表" xfId="26"/>
    <cellStyle name="_ET_STYLE_NoName_00__2-本期总结" xfId="27"/>
    <cellStyle name="_ET_STYLE_NoName_00__2-本期总结_1" xfId="28"/>
    <cellStyle name="_ET_STYLE_NoName_00__2-本期总结_2" xfId="29"/>
    <cellStyle name="_ET_STYLE_NoName_00__2-本期总结_3" xfId="30"/>
    <cellStyle name="_ET_STYLE_NoName_00__2-本期总结_4" xfId="31"/>
    <cellStyle name="_ET_STYLE_NoName_00__2-本期总结_5" xfId="32"/>
    <cellStyle name="_ET_STYLE_NoName_00__附2-备品库存呆滞推移图" xfId="33"/>
    <cellStyle name="_ET_STYLE_NoName_00__附2-备品库存呆滞推移图_1" xfId="34"/>
    <cellStyle name="_ET_STYLE_NoName_00__附2-备品库存呆滞推移图_10" xfId="35"/>
    <cellStyle name="_ET_STYLE_NoName_00__附2-备品库存呆滞推移图_11" xfId="36"/>
    <cellStyle name="_ET_STYLE_NoName_00__附2-备品库存呆滞推移图_2" xfId="37"/>
    <cellStyle name="_ET_STYLE_NoName_00__附2-备品库存呆滞推移图_3" xfId="38"/>
    <cellStyle name="_ET_STYLE_NoName_00__附2-备品库存呆滞推移图_4" xfId="39"/>
    <cellStyle name="_ET_STYLE_NoName_00__附2-备品库存呆滞推移图_5" xfId="40"/>
    <cellStyle name="_ET_STYLE_NoName_00__附2-备品库存呆滞推移图_6" xfId="41"/>
    <cellStyle name="_ET_STYLE_NoName_00__附2-备品库存呆滞推移图_7" xfId="42"/>
    <cellStyle name="_ET_STYLE_NoName_00__附2-备品库存呆滞推移图_8" xfId="43"/>
    <cellStyle name="_ET_STYLE_NoName_00__附2-备品库存呆滞推移图_9" xfId="44"/>
    <cellStyle name="_ET_STYLE_NoName_00__附3—新增呆滞品" xfId="45"/>
    <cellStyle name="_ET_STYLE_NoName_00__附3—新增呆滞品_1" xfId="46"/>
    <cellStyle name="_ET_STYLE_NoName_00__附3—新增呆滞品_10" xfId="47"/>
    <cellStyle name="_ET_STYLE_NoName_00__附3—新增呆滞品_11" xfId="48"/>
    <cellStyle name="_ET_STYLE_NoName_00__附3—新增呆滞品_12" xfId="49"/>
    <cellStyle name="_ET_STYLE_NoName_00__附3—新增呆滞品_13" xfId="50"/>
    <cellStyle name="_ET_STYLE_NoName_00__附3—新增呆滞品_14" xfId="51"/>
    <cellStyle name="_ET_STYLE_NoName_00__附3—新增呆滞品_15" xfId="52"/>
    <cellStyle name="_ET_STYLE_NoName_00__附3—新增呆滞品_2" xfId="53"/>
    <cellStyle name="_ET_STYLE_NoName_00__附3—新增呆滞品_3" xfId="54"/>
    <cellStyle name="_ET_STYLE_NoName_00__附3—新增呆滞品_4" xfId="55"/>
    <cellStyle name="_ET_STYLE_NoName_00__附3—新增呆滞品_5" xfId="56"/>
    <cellStyle name="_ET_STYLE_NoName_00__附3—新增呆滞品_6" xfId="57"/>
    <cellStyle name="_ET_STYLE_NoName_00__附3—新增呆滞品_7" xfId="58"/>
    <cellStyle name="_ET_STYLE_NoName_00__附3—新增呆滞品_8" xfId="59"/>
    <cellStyle name="_ET_STYLE_NoName_00__附3—新增呆滞品_9" xfId="60"/>
    <cellStyle name="_Sheet1" xfId="61"/>
    <cellStyle name="_Sheet2" xfId="62"/>
    <cellStyle name="_Sheet3" xfId="63"/>
    <cellStyle name="_备件汇总表及排名" xfId="64"/>
    <cellStyle name="=C:\WINNT\SYSTEM32\COMMAND.COM" xfId="65"/>
    <cellStyle name="0,0_x000d__x000a_NA_x000d__x000a_" xfId="66"/>
    <cellStyle name="20% - 强调文字颜色 1 2" xfId="67"/>
    <cellStyle name="20% - 强调文字颜色 1 3" xfId="68"/>
    <cellStyle name="20% - 强调文字颜色 1 4" xfId="69"/>
    <cellStyle name="20% - 强调文字颜色 2 2" xfId="70"/>
    <cellStyle name="20% - 强调文字颜色 2 3" xfId="71"/>
    <cellStyle name="20% - 强调文字颜色 2 4" xfId="72"/>
    <cellStyle name="20% - 强调文字颜色 3 2" xfId="73"/>
    <cellStyle name="20% - 强调文字颜色 3 3" xfId="74"/>
    <cellStyle name="20% - 强调文字颜色 3 4" xfId="75"/>
    <cellStyle name="20% - 强调文字颜色 4 2" xfId="76"/>
    <cellStyle name="20% - 强调文字颜色 4 3" xfId="77"/>
    <cellStyle name="20% - 强调文字颜色 4 4" xfId="78"/>
    <cellStyle name="20% - 强调文字颜色 5 2" xfId="79"/>
    <cellStyle name="20% - 强调文字颜色 5 3" xfId="80"/>
    <cellStyle name="20% - 强调文字颜色 5 4" xfId="81"/>
    <cellStyle name="20% - 强调文字颜色 6 2" xfId="82"/>
    <cellStyle name="20% - 强调文字颜色 6 3" xfId="83"/>
    <cellStyle name="20% - 强调文字颜色 6 4" xfId="84"/>
    <cellStyle name="40% - 强调文字颜色 1 2" xfId="85"/>
    <cellStyle name="40% - 强调文字颜色 1 3" xfId="86"/>
    <cellStyle name="40% - 强调文字颜色 1 4" xfId="87"/>
    <cellStyle name="40% - 强调文字颜色 2 2" xfId="88"/>
    <cellStyle name="40% - 强调文字颜色 2 3" xfId="89"/>
    <cellStyle name="40% - 强调文字颜色 2 4" xfId="90"/>
    <cellStyle name="40% - 强调文字颜色 3 2" xfId="91"/>
    <cellStyle name="40% - 强调文字颜色 3 3" xfId="92"/>
    <cellStyle name="40% - 强调文字颜色 3 4" xfId="93"/>
    <cellStyle name="40% - 强调文字颜色 4 2" xfId="94"/>
    <cellStyle name="40% - 强调文字颜色 4 3" xfId="95"/>
    <cellStyle name="40% - 强调文字颜色 4 4" xfId="96"/>
    <cellStyle name="40% - 强调文字颜色 5 2" xfId="97"/>
    <cellStyle name="40% - 强调文字颜色 5 3" xfId="98"/>
    <cellStyle name="40% - 强调文字颜色 5 4" xfId="99"/>
    <cellStyle name="40% - 强调文字颜色 6 2" xfId="100"/>
    <cellStyle name="40% - 强调文字颜色 6 3" xfId="101"/>
    <cellStyle name="40% - 强调文字颜色 6 4" xfId="102"/>
    <cellStyle name="60% - 强调文字颜色 1 2" xfId="103"/>
    <cellStyle name="60% - 强调文字颜色 1 3" xfId="104"/>
    <cellStyle name="60% - 强调文字颜色 1 4" xfId="105"/>
    <cellStyle name="60% - 强调文字颜色 2 2" xfId="106"/>
    <cellStyle name="60% - 强调文字颜色 2 3" xfId="107"/>
    <cellStyle name="60% - 强调文字颜色 2 4" xfId="108"/>
    <cellStyle name="60% - 强调文字颜色 3 2" xfId="109"/>
    <cellStyle name="60% - 强调文字颜色 3 3" xfId="110"/>
    <cellStyle name="60% - 强调文字颜色 3 4" xfId="111"/>
    <cellStyle name="60% - 强调文字颜色 4 2" xfId="112"/>
    <cellStyle name="60% - 强调文字颜色 4 3" xfId="113"/>
    <cellStyle name="60% - 强调文字颜色 4 4" xfId="114"/>
    <cellStyle name="60% - 强调文字颜色 5 2" xfId="115"/>
    <cellStyle name="60% - 强调文字颜色 5 3" xfId="116"/>
    <cellStyle name="60% - 强调文字颜色 5 4" xfId="117"/>
    <cellStyle name="60% - 强调文字颜色 6 2" xfId="118"/>
    <cellStyle name="60% - 强调文字颜色 6 3" xfId="119"/>
    <cellStyle name="60% - 强调文字颜色 6 4" xfId="120"/>
    <cellStyle name="ColLevel_0" xfId="121"/>
    <cellStyle name="Column_Title" xfId="122"/>
    <cellStyle name="Comma 2" xfId="123"/>
    <cellStyle name="Grey" xfId="124"/>
    <cellStyle name="Input [yellow]" xfId="125"/>
    <cellStyle name="Input [yellow] 2" xfId="332"/>
    <cellStyle name="k_組織架~1_公司架构_3月(2)_5月月报检OK" xfId="126"/>
    <cellStyle name="k_組織架~1_公司架构_3月(2)_5月月报检OK 2" xfId="333"/>
    <cellStyle name="no dec" xfId="127"/>
    <cellStyle name="Normal - Style1" xfId="128"/>
    <cellStyle name="Normal 2" xfId="129"/>
    <cellStyle name="Normal 2 2" xfId="130"/>
    <cellStyle name="Normal 2 3" xfId="131"/>
    <cellStyle name="Normal 3" xfId="132"/>
    <cellStyle name="Normal 3 2" xfId="133"/>
    <cellStyle name="Normal 4" xfId="134"/>
    <cellStyle name="Normal 4 2" xfId="135"/>
    <cellStyle name="Percent [2]" xfId="136"/>
    <cellStyle name="Percent 2" xfId="137"/>
    <cellStyle name="RowLevel_0" xfId="138"/>
    <cellStyle name="SAPBEXaggData" xfId="139"/>
    <cellStyle name="SAPBEXaggData 2" xfId="334"/>
    <cellStyle name="SAPBEXstdItem" xfId="140"/>
    <cellStyle name="SAPBEXstdItem 2" xfId="335"/>
    <cellStyle name="style" xfId="141"/>
    <cellStyle name="style 2" xfId="336"/>
    <cellStyle name="style1" xfId="142"/>
    <cellStyle name="style2" xfId="143"/>
    <cellStyle name="百分比 2" xfId="144"/>
    <cellStyle name="百分比 2 2" xfId="145"/>
    <cellStyle name="百分比 2 3" xfId="146"/>
    <cellStyle name="百分比 2 4" xfId="337"/>
    <cellStyle name="百分比 3" xfId="147"/>
    <cellStyle name="标题 1 2" xfId="148"/>
    <cellStyle name="标题 1 3" xfId="149"/>
    <cellStyle name="标题 1 4" xfId="150"/>
    <cellStyle name="标题 2 2" xfId="151"/>
    <cellStyle name="标题 2 3" xfId="152"/>
    <cellStyle name="标题 2 4" xfId="153"/>
    <cellStyle name="标题 3 2" xfId="154"/>
    <cellStyle name="标题 3 3" xfId="155"/>
    <cellStyle name="标题 3 4" xfId="156"/>
    <cellStyle name="标题 4 2" xfId="157"/>
    <cellStyle name="标题 4 3" xfId="158"/>
    <cellStyle name="标题 4 4" xfId="159"/>
    <cellStyle name="标题 5" xfId="160"/>
    <cellStyle name="标题 6" xfId="161"/>
    <cellStyle name="标题 7" xfId="162"/>
    <cellStyle name="差 2" xfId="163"/>
    <cellStyle name="差 3" xfId="164"/>
    <cellStyle name="差 4" xfId="165"/>
    <cellStyle name="差_西安12月生产月会" xfId="166"/>
    <cellStyle name="常规" xfId="0" builtinId="0"/>
    <cellStyle name="常规 10" xfId="167"/>
    <cellStyle name="常规 10 2 2 2" xfId="168"/>
    <cellStyle name="常规 10 2 2 2 2" xfId="169"/>
    <cellStyle name="常规 10 2 2 2 2 2" xfId="339"/>
    <cellStyle name="常规 10 2 2 2 3" xfId="338"/>
    <cellStyle name="常规 11" xfId="170"/>
    <cellStyle name="常规 11 2" xfId="340"/>
    <cellStyle name="常规 12" xfId="171"/>
    <cellStyle name="常规 12 2" xfId="341"/>
    <cellStyle name="常规 13" xfId="172"/>
    <cellStyle name="常规 14" xfId="173"/>
    <cellStyle name="常规 15" xfId="174"/>
    <cellStyle name="常规 15 2" xfId="342"/>
    <cellStyle name="常规 16" xfId="175"/>
    <cellStyle name="常规 17" xfId="176"/>
    <cellStyle name="常规 17 2" xfId="343"/>
    <cellStyle name="常规 18" xfId="177"/>
    <cellStyle name="常规 18 2" xfId="178"/>
    <cellStyle name="常规 18 2 2" xfId="179"/>
    <cellStyle name="常规 18 3" xfId="180"/>
    <cellStyle name="常规 18 4" xfId="181"/>
    <cellStyle name="常规 19" xfId="182"/>
    <cellStyle name="常规 2" xfId="326"/>
    <cellStyle name="常规 2 10" xfId="183"/>
    <cellStyle name="常规 2 11" xfId="184"/>
    <cellStyle name="常规 2 11 2" xfId="185"/>
    <cellStyle name="常规 2 12" xfId="186"/>
    <cellStyle name="常规 2 2" xfId="187"/>
    <cellStyle name="常规 2 2 2" xfId="188"/>
    <cellStyle name="常规 2 2 2 2" xfId="189"/>
    <cellStyle name="常规 2 2 2 3" xfId="190"/>
    <cellStyle name="常规 2 2 3" xfId="191"/>
    <cellStyle name="常规 2 2 4" xfId="192"/>
    <cellStyle name="常规 2 2 4 2" xfId="193"/>
    <cellStyle name="常规 2 2 5" xfId="194"/>
    <cellStyle name="常规 2 2 6" xfId="195"/>
    <cellStyle name="常规 2 23" xfId="196"/>
    <cellStyle name="常规 2 23 2" xfId="344"/>
    <cellStyle name="常规 2 3" xfId="197"/>
    <cellStyle name="常规 2 3 2" xfId="198"/>
    <cellStyle name="常规 2 3 2 2" xfId="345"/>
    <cellStyle name="常规 2 3 3" xfId="199"/>
    <cellStyle name="常规 2 3 3 2" xfId="346"/>
    <cellStyle name="常规 2 3 4" xfId="200"/>
    <cellStyle name="常规 2 3 4 2" xfId="347"/>
    <cellStyle name="常规 2 4" xfId="201"/>
    <cellStyle name="常规 2 5" xfId="202"/>
    <cellStyle name="常规 2 6" xfId="203"/>
    <cellStyle name="常规 2 6 2" xfId="204"/>
    <cellStyle name="常规 2 6 2 2" xfId="348"/>
    <cellStyle name="常规 2 7" xfId="205"/>
    <cellStyle name="常规 2 7 2" xfId="349"/>
    <cellStyle name="常规 2 8" xfId="206"/>
    <cellStyle name="常规 2 9" xfId="207"/>
    <cellStyle name="常规 20" xfId="208"/>
    <cellStyle name="常规 21 2 2" xfId="209"/>
    <cellStyle name="常规 22" xfId="210"/>
    <cellStyle name="常规 3" xfId="211"/>
    <cellStyle name="常规 3 2" xfId="212"/>
    <cellStyle name="常规 3 2 2" xfId="213"/>
    <cellStyle name="常规 3 2 3" xfId="214"/>
    <cellStyle name="常规 3 2 3 2" xfId="351"/>
    <cellStyle name="常规 3 2 4" xfId="350"/>
    <cellStyle name="常规 3 3" xfId="215"/>
    <cellStyle name="常规 3 3 2" xfId="352"/>
    <cellStyle name="常规 3 4" xfId="216"/>
    <cellStyle name="常规 3 4 2" xfId="353"/>
    <cellStyle name="常规 3 4 2 2" xfId="217"/>
    <cellStyle name="常规 3 4 2 2 2" xfId="354"/>
    <cellStyle name="常规 3 5" xfId="218"/>
    <cellStyle name="常规 3 6" xfId="219"/>
    <cellStyle name="常规 3 7" xfId="220"/>
    <cellStyle name="常规 4" xfId="221"/>
    <cellStyle name="常规 4 10" xfId="222"/>
    <cellStyle name="常规 4 2" xfId="223"/>
    <cellStyle name="常规 4 2 2" xfId="224"/>
    <cellStyle name="常规 4 2 2 2" xfId="357"/>
    <cellStyle name="常规 4 2 3" xfId="356"/>
    <cellStyle name="常规 4 3" xfId="225"/>
    <cellStyle name="常规 4 4" xfId="226"/>
    <cellStyle name="常规 4 5" xfId="227"/>
    <cellStyle name="常规 4 5 2" xfId="358"/>
    <cellStyle name="常规 4 6" xfId="355"/>
    <cellStyle name="常规 5" xfId="228"/>
    <cellStyle name="常规 5 2" xfId="229"/>
    <cellStyle name="常规 5 2 2" xfId="230"/>
    <cellStyle name="常规 5 2 2 2" xfId="360"/>
    <cellStyle name="常规 5 2 3" xfId="359"/>
    <cellStyle name="常规 5 3" xfId="231"/>
    <cellStyle name="常规 5 4" xfId="232"/>
    <cellStyle name="常规 5 4 2" xfId="361"/>
    <cellStyle name="常规 6" xfId="233"/>
    <cellStyle name="常规 6 2" xfId="234"/>
    <cellStyle name="常规 6 3" xfId="235"/>
    <cellStyle name="常规 7" xfId="236"/>
    <cellStyle name="常规 7 2" xfId="237"/>
    <cellStyle name="常规 7 3" xfId="362"/>
    <cellStyle name="常规 8" xfId="238"/>
    <cellStyle name="常规 8 2" xfId="239"/>
    <cellStyle name="常规 9" xfId="240"/>
    <cellStyle name="常规 9 2" xfId="241"/>
    <cellStyle name="常规_Sheet1" xfId="242"/>
    <cellStyle name="超链接 2" xfId="243"/>
    <cellStyle name="超链接 3" xfId="244"/>
    <cellStyle name="分级显示行_1_4附件二凯旋评估表" xfId="245"/>
    <cellStyle name="好" xfId="325" builtinId="26"/>
    <cellStyle name="好 2" xfId="246"/>
    <cellStyle name="好 3" xfId="247"/>
    <cellStyle name="好 4" xfId="248"/>
    <cellStyle name="好_西安12月生产月会" xfId="249"/>
    <cellStyle name="汇总 2" xfId="250"/>
    <cellStyle name="汇总 3" xfId="251"/>
    <cellStyle name="汇总 4" xfId="252"/>
    <cellStyle name="计算 2" xfId="253"/>
    <cellStyle name="计算 3" xfId="254"/>
    <cellStyle name="计算 4" xfId="255"/>
    <cellStyle name="检查单元格 2" xfId="256"/>
    <cellStyle name="检查单元格 3" xfId="257"/>
    <cellStyle name="检查单元格 4" xfId="258"/>
    <cellStyle name="解释性文本 2" xfId="259"/>
    <cellStyle name="解释性文本 3" xfId="260"/>
    <cellStyle name="解释性文本 4" xfId="261"/>
    <cellStyle name="警告文本 2" xfId="262"/>
    <cellStyle name="警告文本 3" xfId="263"/>
    <cellStyle name="警告文本 4" xfId="264"/>
    <cellStyle name="链接单元格 2" xfId="265"/>
    <cellStyle name="链接单元格 3" xfId="266"/>
    <cellStyle name="链接单元格 4" xfId="267"/>
    <cellStyle name="霓付 [0]_97MBO" xfId="268"/>
    <cellStyle name="霓付_97MBO" xfId="269"/>
    <cellStyle name="烹拳 [0]_97MBO" xfId="270"/>
    <cellStyle name="烹拳_97MBO" xfId="271"/>
    <cellStyle name="普通_ 白土" xfId="272"/>
    <cellStyle name="千分位[0]_ 白土" xfId="273"/>
    <cellStyle name="千分位_ 白土" xfId="274"/>
    <cellStyle name="千位[0]_97.5" xfId="275"/>
    <cellStyle name="千位_97.5" xfId="276"/>
    <cellStyle name="千位分隔 2" xfId="277"/>
    <cellStyle name="千位分隔 2 2" xfId="278"/>
    <cellStyle name="千位分隔 2 2 2" xfId="364"/>
    <cellStyle name="千位分隔 2 3" xfId="363"/>
    <cellStyle name="千位分隔 3" xfId="279"/>
    <cellStyle name="千位分隔 3 2" xfId="280"/>
    <cellStyle name="钎霖_laroux" xfId="281"/>
    <cellStyle name="强调文字颜色 1 2" xfId="282"/>
    <cellStyle name="强调文字颜色 1 3" xfId="283"/>
    <cellStyle name="强调文字颜色 1 4" xfId="284"/>
    <cellStyle name="强调文字颜色 2 2" xfId="285"/>
    <cellStyle name="强调文字颜色 2 3" xfId="286"/>
    <cellStyle name="强调文字颜色 2 4" xfId="287"/>
    <cellStyle name="强调文字颜色 3 2" xfId="288"/>
    <cellStyle name="强调文字颜色 3 3" xfId="289"/>
    <cellStyle name="强调文字颜色 3 4" xfId="290"/>
    <cellStyle name="强调文字颜色 4 2" xfId="291"/>
    <cellStyle name="强调文字颜色 4 3" xfId="292"/>
    <cellStyle name="强调文字颜色 4 4" xfId="293"/>
    <cellStyle name="强调文字颜色 5 2" xfId="294"/>
    <cellStyle name="强调文字颜色 5 3" xfId="295"/>
    <cellStyle name="强调文字颜色 5 4" xfId="296"/>
    <cellStyle name="强调文字颜色 6 2" xfId="297"/>
    <cellStyle name="强调文字颜色 6 3" xfId="298"/>
    <cellStyle name="强调文字颜色 6 4" xfId="299"/>
    <cellStyle name="适中 2" xfId="300"/>
    <cellStyle name="适中 3" xfId="301"/>
    <cellStyle name="适中 4" xfId="302"/>
    <cellStyle name="输出 2" xfId="303"/>
    <cellStyle name="输出 3" xfId="304"/>
    <cellStyle name="输出 4" xfId="305"/>
    <cellStyle name="输入 2" xfId="306"/>
    <cellStyle name="输入 3" xfId="307"/>
    <cellStyle name="输入 4" xfId="308"/>
    <cellStyle name="样式 1" xfId="309"/>
    <cellStyle name="样式 1 2" xfId="310"/>
    <cellStyle name="样式 1 2 2" xfId="311"/>
    <cellStyle name="样式 1 2 3" xfId="312"/>
    <cellStyle name="样式 1 3" xfId="313"/>
    <cellStyle name="一般_制造部日常管理--Mar.13.2005" xfId="314"/>
    <cellStyle name="注释 2" xfId="315"/>
    <cellStyle name="注释 2 2" xfId="316"/>
    <cellStyle name="注释 3" xfId="317"/>
    <cellStyle name="注释 4" xfId="318"/>
    <cellStyle name="注释 5" xfId="319"/>
    <cellStyle name="콤마 [0]_BOILER-CO1" xfId="320"/>
    <cellStyle name="콤마_BOILER-CO1" xfId="321"/>
    <cellStyle name="통화 [0]_BOILER-CO1" xfId="322"/>
    <cellStyle name="통화_BOILER-CO1" xfId="323"/>
    <cellStyle name="표준_0N-HANDLING " xfId="324"/>
  </cellStyles>
  <dxfs count="2"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2024&#24066;&#22806;&#33829;&#19994;&#25152;&#31354;&#21253;&#36820;&#22238;&#36153;&#29992;&#2345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.01-22.04"/>
      <sheetName val="22.05-22.12"/>
      <sheetName val="22.01-22.12"/>
      <sheetName val="23.01-23.04 "/>
      <sheetName val="23.05-23.12 "/>
      <sheetName val="23.01-23.12  "/>
      <sheetName val="24.01-24.04 "/>
      <sheetName val="24.05-24.12 "/>
      <sheetName val="24.01-24.12 "/>
      <sheetName val="22.01-24.1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>
            <v>19000</v>
          </cell>
          <cell r="D3">
            <v>20</v>
          </cell>
          <cell r="E3">
            <v>2</v>
          </cell>
          <cell r="F3">
            <v>0</v>
          </cell>
          <cell r="G3">
            <v>0</v>
          </cell>
          <cell r="H3">
            <v>139</v>
          </cell>
        </row>
        <row r="4">
          <cell r="C4">
            <v>1960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41</v>
          </cell>
        </row>
        <row r="5">
          <cell r="C5">
            <v>0</v>
          </cell>
          <cell r="D5">
            <v>57</v>
          </cell>
          <cell r="E5">
            <v>2</v>
          </cell>
          <cell r="F5">
            <v>0</v>
          </cell>
          <cell r="G5">
            <v>0</v>
          </cell>
          <cell r="H5">
            <v>155</v>
          </cell>
        </row>
        <row r="6">
          <cell r="C6">
            <v>6160</v>
          </cell>
          <cell r="D6">
            <v>44</v>
          </cell>
          <cell r="E6">
            <v>3</v>
          </cell>
          <cell r="F6">
            <v>0</v>
          </cell>
          <cell r="G6">
            <v>0</v>
          </cell>
          <cell r="H6">
            <v>215</v>
          </cell>
        </row>
        <row r="7">
          <cell r="C7">
            <v>0</v>
          </cell>
          <cell r="D7">
            <v>22</v>
          </cell>
          <cell r="E7">
            <v>3</v>
          </cell>
          <cell r="F7">
            <v>1</v>
          </cell>
          <cell r="G7">
            <v>0</v>
          </cell>
          <cell r="H7">
            <v>96</v>
          </cell>
        </row>
        <row r="8">
          <cell r="C8">
            <v>15880</v>
          </cell>
          <cell r="D8">
            <v>56</v>
          </cell>
          <cell r="E8">
            <v>2</v>
          </cell>
          <cell r="F8">
            <v>0</v>
          </cell>
          <cell r="G8">
            <v>0</v>
          </cell>
          <cell r="H8">
            <v>781</v>
          </cell>
        </row>
        <row r="9">
          <cell r="C9">
            <v>33680</v>
          </cell>
          <cell r="D9">
            <v>49</v>
          </cell>
          <cell r="E9">
            <v>6</v>
          </cell>
          <cell r="F9">
            <v>0</v>
          </cell>
          <cell r="G9">
            <v>0</v>
          </cell>
          <cell r="H9">
            <v>198</v>
          </cell>
        </row>
        <row r="10">
          <cell r="C10">
            <v>22880</v>
          </cell>
          <cell r="D10">
            <v>73</v>
          </cell>
          <cell r="E10">
            <v>3</v>
          </cell>
          <cell r="F10">
            <v>0</v>
          </cell>
          <cell r="G10">
            <v>0</v>
          </cell>
          <cell r="H10">
            <v>1053</v>
          </cell>
        </row>
        <row r="11">
          <cell r="C11">
            <v>0</v>
          </cell>
          <cell r="D11">
            <v>38</v>
          </cell>
          <cell r="E11">
            <v>2</v>
          </cell>
          <cell r="F11">
            <v>0</v>
          </cell>
          <cell r="G11">
            <v>0</v>
          </cell>
          <cell r="H11">
            <v>169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87</v>
          </cell>
        </row>
        <row r="13">
          <cell r="C13">
            <v>13278</v>
          </cell>
          <cell r="D13">
            <v>52</v>
          </cell>
          <cell r="E13">
            <v>2</v>
          </cell>
          <cell r="F13">
            <v>0</v>
          </cell>
          <cell r="G13">
            <v>0</v>
          </cell>
          <cell r="H13">
            <v>193</v>
          </cell>
        </row>
        <row r="14">
          <cell r="C14">
            <v>3880</v>
          </cell>
          <cell r="D14">
            <v>1</v>
          </cell>
          <cell r="E14">
            <v>3</v>
          </cell>
          <cell r="F14">
            <v>0</v>
          </cell>
          <cell r="G14">
            <v>0</v>
          </cell>
          <cell r="H14">
            <v>1717</v>
          </cell>
        </row>
      </sheetData>
      <sheetData sheetId="7">
        <row r="3">
          <cell r="C3">
            <v>66100</v>
          </cell>
          <cell r="D3">
            <v>83</v>
          </cell>
          <cell r="E3">
            <v>16</v>
          </cell>
          <cell r="F3">
            <v>0</v>
          </cell>
          <cell r="G3">
            <v>0</v>
          </cell>
          <cell r="H3">
            <v>216</v>
          </cell>
        </row>
        <row r="4">
          <cell r="C4">
            <v>11440</v>
          </cell>
          <cell r="D4">
            <v>53</v>
          </cell>
          <cell r="E4">
            <v>7</v>
          </cell>
          <cell r="F4">
            <v>0</v>
          </cell>
          <cell r="G4">
            <v>0</v>
          </cell>
          <cell r="H4">
            <v>83</v>
          </cell>
        </row>
        <row r="5">
          <cell r="C5">
            <v>0</v>
          </cell>
          <cell r="D5">
            <v>83</v>
          </cell>
          <cell r="E5">
            <v>5</v>
          </cell>
          <cell r="F5">
            <v>0</v>
          </cell>
          <cell r="G5">
            <v>0</v>
          </cell>
          <cell r="H5">
            <v>277</v>
          </cell>
        </row>
        <row r="6">
          <cell r="C6">
            <v>11601</v>
          </cell>
          <cell r="D6">
            <v>92</v>
          </cell>
          <cell r="E6">
            <v>10</v>
          </cell>
          <cell r="F6">
            <v>0</v>
          </cell>
          <cell r="G6">
            <v>0</v>
          </cell>
          <cell r="H6">
            <v>328</v>
          </cell>
        </row>
        <row r="7">
          <cell r="C7">
            <v>0</v>
          </cell>
          <cell r="D7">
            <v>88</v>
          </cell>
          <cell r="E7">
            <v>2</v>
          </cell>
          <cell r="F7">
            <v>4</v>
          </cell>
          <cell r="G7">
            <v>0</v>
          </cell>
          <cell r="H7">
            <v>72</v>
          </cell>
        </row>
        <row r="8">
          <cell r="C8">
            <v>46640</v>
          </cell>
          <cell r="D8">
            <v>120</v>
          </cell>
          <cell r="E8">
            <v>5</v>
          </cell>
          <cell r="F8">
            <v>0</v>
          </cell>
          <cell r="G8">
            <v>0</v>
          </cell>
          <cell r="H8">
            <v>2017</v>
          </cell>
        </row>
        <row r="9">
          <cell r="C9">
            <v>118800</v>
          </cell>
          <cell r="D9">
            <v>41</v>
          </cell>
          <cell r="E9">
            <v>5</v>
          </cell>
          <cell r="F9">
            <v>0</v>
          </cell>
          <cell r="G9">
            <v>0</v>
          </cell>
          <cell r="H9">
            <v>224</v>
          </cell>
        </row>
        <row r="10">
          <cell r="C10">
            <v>117200</v>
          </cell>
          <cell r="D10">
            <v>85</v>
          </cell>
          <cell r="E10">
            <v>5</v>
          </cell>
          <cell r="F10">
            <v>0</v>
          </cell>
          <cell r="G10">
            <v>0</v>
          </cell>
          <cell r="H10">
            <v>2053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280</v>
          </cell>
        </row>
        <row r="12">
          <cell r="C12">
            <v>1044</v>
          </cell>
          <cell r="D12">
            <v>48</v>
          </cell>
          <cell r="E12">
            <v>5</v>
          </cell>
          <cell r="F12">
            <v>0</v>
          </cell>
          <cell r="G12">
            <v>0</v>
          </cell>
          <cell r="H12">
            <v>176</v>
          </cell>
        </row>
        <row r="13">
          <cell r="C13">
            <v>35803</v>
          </cell>
          <cell r="D13">
            <v>82</v>
          </cell>
          <cell r="E13">
            <v>7</v>
          </cell>
          <cell r="F13">
            <v>0</v>
          </cell>
          <cell r="G13">
            <v>0</v>
          </cell>
          <cell r="H13">
            <v>438</v>
          </cell>
        </row>
        <row r="14">
          <cell r="C14">
            <v>17442</v>
          </cell>
          <cell r="D14">
            <v>53</v>
          </cell>
          <cell r="E14">
            <v>2</v>
          </cell>
          <cell r="F14">
            <v>0</v>
          </cell>
          <cell r="G14">
            <v>0</v>
          </cell>
          <cell r="H14">
            <v>5098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17"/>
  <sheetViews>
    <sheetView zoomScaleSheetLayoutView="100" workbookViewId="0">
      <selection activeCell="H8" sqref="H8"/>
    </sheetView>
  </sheetViews>
  <sheetFormatPr defaultColWidth="9" defaultRowHeight="14.25"/>
  <cols>
    <col min="2" max="2" width="37" customWidth="1"/>
    <col min="3" max="4" width="14.25" style="98" customWidth="1"/>
    <col min="5" max="5" width="13" customWidth="1"/>
    <col min="6" max="6" width="27" customWidth="1"/>
    <col min="7" max="7" width="23.5" style="76" customWidth="1"/>
    <col min="9" max="9" width="9.5" bestFit="1" customWidth="1"/>
  </cols>
  <sheetData>
    <row r="1" spans="1:9">
      <c r="A1" s="125" t="s">
        <v>433</v>
      </c>
    </row>
    <row r="2" spans="1:9" ht="30" customHeight="1" thickBot="1">
      <c r="A2" s="415" t="s">
        <v>430</v>
      </c>
      <c r="B2" s="416"/>
      <c r="C2" s="416"/>
      <c r="D2" s="416"/>
      <c r="E2" s="416"/>
      <c r="F2" s="416"/>
      <c r="G2" s="78"/>
    </row>
    <row r="3" spans="1:9" s="69" customFormat="1" ht="19.5" customHeight="1">
      <c r="A3" s="420" t="s">
        <v>181</v>
      </c>
      <c r="B3" s="425" t="s">
        <v>104</v>
      </c>
      <c r="C3" s="418" t="s">
        <v>311</v>
      </c>
      <c r="D3" s="418" t="s">
        <v>392</v>
      </c>
      <c r="E3" s="427" t="s">
        <v>176</v>
      </c>
      <c r="F3" s="420" t="s">
        <v>114</v>
      </c>
    </row>
    <row r="4" spans="1:9" s="69" customFormat="1" ht="19.5" customHeight="1" thickBot="1">
      <c r="A4" s="421"/>
      <c r="B4" s="426"/>
      <c r="C4" s="419"/>
      <c r="D4" s="419"/>
      <c r="E4" s="428"/>
      <c r="F4" s="421"/>
    </row>
    <row r="5" spans="1:9" ht="24.75" customHeight="1">
      <c r="A5" s="422" t="s">
        <v>182</v>
      </c>
      <c r="B5" s="347" t="s">
        <v>126</v>
      </c>
      <c r="C5" s="342">
        <f>3010+33404.39</f>
        <v>36414.39</v>
      </c>
      <c r="D5" s="309">
        <f>1300+10151</f>
        <v>11451</v>
      </c>
      <c r="E5" s="338"/>
      <c r="F5" s="53" t="s">
        <v>180</v>
      </c>
      <c r="G5"/>
    </row>
    <row r="6" spans="1:9" ht="24.75" customHeight="1">
      <c r="A6" s="423"/>
      <c r="B6" s="348" t="s">
        <v>128</v>
      </c>
      <c r="C6" s="343">
        <f>9031+16386.55+5044</f>
        <v>30461.55</v>
      </c>
      <c r="D6" s="310">
        <f>5352+2701+1318</f>
        <v>9371</v>
      </c>
      <c r="E6" s="339"/>
      <c r="F6" s="307" t="s">
        <v>341</v>
      </c>
      <c r="G6"/>
    </row>
    <row r="7" spans="1:9" ht="24.75" customHeight="1">
      <c r="A7" s="423"/>
      <c r="B7" s="349" t="s">
        <v>127</v>
      </c>
      <c r="C7" s="344">
        <v>15883.16</v>
      </c>
      <c r="D7" s="312">
        <v>5481</v>
      </c>
      <c r="E7" s="340"/>
      <c r="F7" s="307" t="s">
        <v>341</v>
      </c>
      <c r="G7" s="314"/>
      <c r="H7" s="125"/>
    </row>
    <row r="8" spans="1:9" ht="24.75" customHeight="1">
      <c r="A8" s="423"/>
      <c r="B8" s="414" t="s">
        <v>475</v>
      </c>
      <c r="C8" s="343">
        <f>9031+48867</f>
        <v>57898</v>
      </c>
      <c r="D8" s="310">
        <f>12248+2701</f>
        <v>14949</v>
      </c>
      <c r="E8" s="339"/>
      <c r="F8" s="59" t="s">
        <v>476</v>
      </c>
      <c r="G8"/>
      <c r="H8" s="98"/>
    </row>
    <row r="9" spans="1:9" ht="24.75" customHeight="1">
      <c r="A9" s="423"/>
      <c r="B9" s="59" t="s">
        <v>477</v>
      </c>
      <c r="C9" s="345">
        <v>7150.2</v>
      </c>
      <c r="D9" s="311">
        <v>2410</v>
      </c>
      <c r="E9" s="339"/>
      <c r="F9" s="59" t="s">
        <v>478</v>
      </c>
      <c r="G9"/>
      <c r="H9" s="98"/>
    </row>
    <row r="10" spans="1:9" ht="24.75" customHeight="1">
      <c r="A10" s="423"/>
      <c r="B10" s="349" t="s">
        <v>129</v>
      </c>
      <c r="C10" s="345">
        <v>4158.6000000000004</v>
      </c>
      <c r="D10" s="311">
        <v>885</v>
      </c>
      <c r="E10" s="339"/>
      <c r="F10" s="307" t="s">
        <v>341</v>
      </c>
      <c r="G10"/>
      <c r="I10" s="300"/>
    </row>
    <row r="11" spans="1:9" ht="24.75" customHeight="1" thickBot="1">
      <c r="A11" s="424"/>
      <c r="B11" s="350" t="s">
        <v>130</v>
      </c>
      <c r="C11" s="346">
        <v>9264.9</v>
      </c>
      <c r="D11" s="313">
        <v>1339</v>
      </c>
      <c r="E11" s="341"/>
      <c r="F11" s="308" t="s">
        <v>341</v>
      </c>
      <c r="G11"/>
    </row>
    <row r="12" spans="1:9">
      <c r="A12" s="306" t="s">
        <v>403</v>
      </c>
      <c r="B12" s="306"/>
      <c r="C12" s="378"/>
      <c r="D12" s="378"/>
      <c r="E12" s="306"/>
      <c r="F12" s="48"/>
      <c r="G12"/>
    </row>
    <row r="13" spans="1:9">
      <c r="A13" s="306" t="s">
        <v>404</v>
      </c>
      <c r="B13" s="306"/>
      <c r="C13" s="378"/>
      <c r="D13" s="378"/>
      <c r="E13" s="306"/>
      <c r="F13" s="48"/>
      <c r="G13"/>
    </row>
    <row r="14" spans="1:9">
      <c r="A14" s="306" t="s">
        <v>405</v>
      </c>
      <c r="B14" s="306"/>
      <c r="C14" s="378"/>
      <c r="D14" s="378"/>
      <c r="E14" s="306"/>
      <c r="G14"/>
    </row>
    <row r="15" spans="1:9">
      <c r="A15" s="374" t="s">
        <v>406</v>
      </c>
      <c r="B15" s="306"/>
      <c r="C15" s="378"/>
      <c r="D15" s="378"/>
      <c r="E15" s="306"/>
    </row>
    <row r="16" spans="1:9">
      <c r="A16" s="417" t="s">
        <v>407</v>
      </c>
      <c r="B16" s="417"/>
      <c r="C16" s="417"/>
      <c r="D16" s="417"/>
      <c r="E16" s="417"/>
    </row>
    <row r="17" spans="1:5">
      <c r="A17" s="417" t="s">
        <v>408</v>
      </c>
      <c r="B17" s="417"/>
      <c r="C17" s="417"/>
      <c r="D17" s="417"/>
      <c r="E17" s="417"/>
    </row>
  </sheetData>
  <mergeCells count="10">
    <mergeCell ref="A2:F2"/>
    <mergeCell ref="A17:E17"/>
    <mergeCell ref="A16:E16"/>
    <mergeCell ref="C3:C4"/>
    <mergeCell ref="A3:A4"/>
    <mergeCell ref="A5:A11"/>
    <mergeCell ref="B3:B4"/>
    <mergeCell ref="F3:F4"/>
    <mergeCell ref="E3:E4"/>
    <mergeCell ref="D3:D4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scaleWithDoc="0" alignWithMargins="0">
    <oddFooter>&amp;L物流部：&amp;C财务部：&amp;R审计监察部：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G10" sqref="G10"/>
    </sheetView>
  </sheetViews>
  <sheetFormatPr defaultRowHeight="14.25"/>
  <cols>
    <col min="2" max="5" width="9.875" customWidth="1"/>
    <col min="6" max="12" width="11.375" customWidth="1"/>
  </cols>
  <sheetData>
    <row r="1" spans="1:12" s="1" customFormat="1" ht="17.25" customHeight="1">
      <c r="A1" s="552" t="s">
        <v>469</v>
      </c>
      <c r="B1" s="553"/>
      <c r="C1" s="3"/>
      <c r="D1" s="3"/>
    </row>
    <row r="2" spans="1:12" ht="30.75" customHeight="1">
      <c r="A2" s="570" t="s">
        <v>343</v>
      </c>
      <c r="B2" s="572" t="s">
        <v>468</v>
      </c>
      <c r="C2" s="573"/>
      <c r="D2" s="573"/>
      <c r="E2" s="574"/>
      <c r="F2" s="571" t="s">
        <v>457</v>
      </c>
      <c r="G2" s="571"/>
      <c r="H2" s="571"/>
      <c r="I2" s="571"/>
      <c r="J2" s="571"/>
      <c r="K2" s="571"/>
      <c r="L2" s="571"/>
    </row>
    <row r="3" spans="1:12" ht="30.75" customHeight="1">
      <c r="A3" s="570"/>
      <c r="B3" s="411" t="s">
        <v>458</v>
      </c>
      <c r="C3" s="411" t="s">
        <v>459</v>
      </c>
      <c r="D3" s="411" t="s">
        <v>460</v>
      </c>
      <c r="E3" s="411" t="s">
        <v>461</v>
      </c>
      <c r="F3" s="411" t="s">
        <v>458</v>
      </c>
      <c r="G3" s="411" t="s">
        <v>459</v>
      </c>
      <c r="H3" s="411" t="s">
        <v>460</v>
      </c>
      <c r="I3" s="411" t="s">
        <v>461</v>
      </c>
      <c r="J3" s="411" t="s">
        <v>462</v>
      </c>
      <c r="K3" s="411" t="s">
        <v>463</v>
      </c>
      <c r="L3" s="412" t="s">
        <v>464</v>
      </c>
    </row>
    <row r="4" spans="1:12" ht="30.75" customHeight="1">
      <c r="A4" s="411" t="s">
        <v>465</v>
      </c>
      <c r="B4" s="411">
        <v>1.97</v>
      </c>
      <c r="C4" s="411">
        <v>4.7</v>
      </c>
      <c r="D4" s="411"/>
      <c r="E4" s="411"/>
      <c r="F4" s="413"/>
      <c r="G4" s="413"/>
      <c r="H4" s="413"/>
      <c r="I4" s="413"/>
      <c r="J4" s="413"/>
      <c r="K4" s="413"/>
      <c r="L4" s="413"/>
    </row>
    <row r="5" spans="1:12" ht="30.75" customHeight="1">
      <c r="A5" s="411" t="s">
        <v>466</v>
      </c>
      <c r="B5" s="411">
        <v>0.98</v>
      </c>
      <c r="C5" s="411">
        <v>1.6220000000000001</v>
      </c>
      <c r="D5" s="411">
        <v>2.2599999999999998</v>
      </c>
      <c r="E5" s="411">
        <v>3.04</v>
      </c>
      <c r="F5" s="413"/>
      <c r="G5" s="413"/>
      <c r="H5" s="413"/>
      <c r="I5" s="413"/>
      <c r="J5" s="413"/>
      <c r="K5" s="413"/>
      <c r="L5" s="413"/>
    </row>
    <row r="6" spans="1:12" ht="30.75" customHeight="1">
      <c r="A6" s="411" t="s">
        <v>467</v>
      </c>
      <c r="B6" s="411"/>
      <c r="C6" s="411">
        <v>1.65</v>
      </c>
      <c r="D6" s="411"/>
      <c r="E6" s="411"/>
      <c r="F6" s="413"/>
      <c r="G6" s="413"/>
      <c r="H6" s="413"/>
      <c r="I6" s="413"/>
      <c r="J6" s="413"/>
      <c r="K6" s="413"/>
      <c r="L6" s="413"/>
    </row>
    <row r="7" spans="1:12" ht="16.5" customHeight="1"/>
  </sheetData>
  <mergeCells count="4">
    <mergeCell ref="A2:A3"/>
    <mergeCell ref="F2:L2"/>
    <mergeCell ref="B2:E2"/>
    <mergeCell ref="A1:B1"/>
  </mergeCells>
  <phoneticPr fontId="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E6" sqref="E6"/>
    </sheetView>
  </sheetViews>
  <sheetFormatPr defaultRowHeight="14.25"/>
  <cols>
    <col min="1" max="1" width="12.25" customWidth="1"/>
    <col min="2" max="4" width="29.5" customWidth="1"/>
  </cols>
  <sheetData>
    <row r="1" spans="1:6" ht="41.25" customHeight="1" thickBot="1">
      <c r="A1" s="575" t="s">
        <v>470</v>
      </c>
      <c r="B1" s="575"/>
      <c r="C1" s="575"/>
      <c r="D1" s="575"/>
      <c r="E1" s="399"/>
      <c r="F1" s="399"/>
    </row>
    <row r="2" spans="1:6" ht="33.75" customHeight="1">
      <c r="A2" s="576" t="s">
        <v>104</v>
      </c>
      <c r="B2" s="398" t="s">
        <v>313</v>
      </c>
      <c r="C2" s="398" t="s">
        <v>442</v>
      </c>
      <c r="D2" s="397" t="s">
        <v>442</v>
      </c>
      <c r="E2" s="399"/>
      <c r="F2" s="399"/>
    </row>
    <row r="3" spans="1:6" ht="33.75" customHeight="1">
      <c r="A3" s="577"/>
      <c r="B3" s="396" t="s">
        <v>443</v>
      </c>
      <c r="C3" s="396" t="s">
        <v>444</v>
      </c>
      <c r="D3" s="395" t="s">
        <v>445</v>
      </c>
      <c r="E3" s="399"/>
      <c r="F3" s="399"/>
    </row>
    <row r="4" spans="1:6" ht="41.25" customHeight="1">
      <c r="A4" s="394" t="s">
        <v>446</v>
      </c>
      <c r="B4" s="396">
        <v>1240</v>
      </c>
      <c r="C4" s="396"/>
      <c r="D4" s="395"/>
      <c r="E4" s="399"/>
      <c r="F4" s="399"/>
    </row>
    <row r="5" spans="1:6" ht="41.25" customHeight="1" thickBot="1">
      <c r="A5" s="393" t="s">
        <v>447</v>
      </c>
      <c r="B5" s="392">
        <v>378</v>
      </c>
      <c r="C5" s="392"/>
      <c r="D5" s="391"/>
      <c r="E5" s="399"/>
      <c r="F5" s="399"/>
    </row>
    <row r="6" spans="1:6" ht="41.25" customHeight="1">
      <c r="A6" s="401" t="s">
        <v>448</v>
      </c>
      <c r="B6" s="401"/>
      <c r="C6" s="401"/>
      <c r="D6" s="400"/>
      <c r="E6" s="400"/>
      <c r="F6" s="400"/>
    </row>
  </sheetData>
  <mergeCells count="2">
    <mergeCell ref="A1:D1"/>
    <mergeCell ref="A2:A3"/>
  </mergeCells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7"/>
  <sheetViews>
    <sheetView topLeftCell="A10" workbookViewId="0">
      <selection activeCell="H7" sqref="H7"/>
    </sheetView>
  </sheetViews>
  <sheetFormatPr defaultRowHeight="14.25"/>
  <cols>
    <col min="1" max="1" width="34.875" customWidth="1"/>
    <col min="2" max="2" width="9" style="52"/>
    <col min="3" max="3" width="9" style="51"/>
    <col min="4" max="4" width="20" style="52" customWidth="1"/>
    <col min="5" max="5" width="12" style="52" customWidth="1"/>
    <col min="6" max="6" width="9" style="52"/>
  </cols>
  <sheetData>
    <row r="1" spans="1:5" ht="32.25" customHeight="1">
      <c r="A1" s="583" t="s">
        <v>136</v>
      </c>
      <c r="B1" s="583"/>
      <c r="C1" s="583"/>
      <c r="D1" s="583"/>
      <c r="E1" s="583"/>
    </row>
    <row r="2" spans="1:5" ht="32.25" customHeight="1">
      <c r="A2" s="50" t="s">
        <v>161</v>
      </c>
      <c r="B2" s="584" t="s">
        <v>135</v>
      </c>
      <c r="C2" s="584"/>
      <c r="D2" s="584"/>
      <c r="E2" s="584"/>
    </row>
    <row r="3" spans="1:5" ht="18.75" customHeight="1">
      <c r="A3" s="50" t="s">
        <v>137</v>
      </c>
      <c r="B3" s="579" t="s">
        <v>198</v>
      </c>
      <c r="C3" s="579"/>
      <c r="D3" s="579"/>
      <c r="E3" s="579"/>
    </row>
    <row r="4" spans="1:5" ht="18.75" customHeight="1">
      <c r="A4" s="50" t="s">
        <v>146</v>
      </c>
      <c r="B4" s="579" t="s">
        <v>158</v>
      </c>
      <c r="C4" s="579"/>
      <c r="D4" s="579"/>
      <c r="E4" s="579"/>
    </row>
    <row r="5" spans="1:5" ht="18.75" customHeight="1">
      <c r="A5" s="50" t="s">
        <v>145</v>
      </c>
      <c r="B5" s="579" t="s">
        <v>199</v>
      </c>
      <c r="C5" s="579"/>
      <c r="D5" s="579"/>
      <c r="E5" s="579"/>
    </row>
    <row r="6" spans="1:5" ht="18.75" customHeight="1">
      <c r="A6" s="50" t="s">
        <v>138</v>
      </c>
      <c r="B6" s="585" t="s">
        <v>203</v>
      </c>
      <c r="C6" s="586"/>
      <c r="D6" s="586"/>
      <c r="E6" s="587"/>
    </row>
    <row r="7" spans="1:5" ht="18.75" customHeight="1">
      <c r="A7" s="50" t="s">
        <v>139</v>
      </c>
      <c r="B7" s="579" t="s">
        <v>155</v>
      </c>
      <c r="C7" s="579"/>
      <c r="D7" s="579"/>
      <c r="E7" s="579"/>
    </row>
    <row r="8" spans="1:5" ht="18.75" customHeight="1">
      <c r="A8" s="50" t="s">
        <v>140</v>
      </c>
      <c r="B8" s="579" t="s">
        <v>156</v>
      </c>
      <c r="C8" s="579"/>
      <c r="D8" s="579"/>
      <c r="E8" s="579"/>
    </row>
    <row r="9" spans="1:5" ht="18.75" customHeight="1">
      <c r="A9" s="50" t="s">
        <v>141</v>
      </c>
      <c r="B9" s="579" t="s">
        <v>197</v>
      </c>
      <c r="C9" s="579"/>
      <c r="D9" s="579"/>
      <c r="E9" s="579"/>
    </row>
    <row r="10" spans="1:5" ht="18.75" customHeight="1">
      <c r="A10" s="50" t="s">
        <v>142</v>
      </c>
      <c r="B10" s="579" t="s">
        <v>200</v>
      </c>
      <c r="C10" s="579"/>
      <c r="D10" s="579"/>
      <c r="E10" s="579"/>
    </row>
    <row r="11" spans="1:5" ht="18.75" customHeight="1">
      <c r="A11" s="50" t="s">
        <v>143</v>
      </c>
      <c r="B11" s="579" t="s">
        <v>157</v>
      </c>
      <c r="C11" s="579"/>
      <c r="D11" s="579"/>
      <c r="E11" s="579"/>
    </row>
    <row r="12" spans="1:5" ht="18.75" customHeight="1">
      <c r="A12" s="50" t="s">
        <v>144</v>
      </c>
      <c r="B12" s="579" t="s">
        <v>201</v>
      </c>
      <c r="C12" s="579"/>
      <c r="D12" s="579"/>
      <c r="E12" s="579"/>
    </row>
    <row r="13" spans="1:5" ht="18.75" customHeight="1">
      <c r="A13" s="50" t="s">
        <v>147</v>
      </c>
      <c r="B13" s="579" t="s">
        <v>202</v>
      </c>
      <c r="C13" s="579"/>
      <c r="D13" s="579"/>
      <c r="E13" s="579"/>
    </row>
    <row r="14" spans="1:5" ht="18.75" customHeight="1">
      <c r="A14" s="50" t="s">
        <v>148</v>
      </c>
      <c r="B14" s="579" t="s">
        <v>159</v>
      </c>
      <c r="C14" s="579"/>
      <c r="D14" s="579"/>
      <c r="E14" s="579"/>
    </row>
    <row r="15" spans="1:5" ht="18.75" customHeight="1">
      <c r="A15" s="50" t="s">
        <v>149</v>
      </c>
      <c r="B15" s="579" t="s">
        <v>160</v>
      </c>
      <c r="C15" s="579"/>
      <c r="D15" s="579"/>
      <c r="E15" s="579"/>
    </row>
    <row r="16" spans="1:5" ht="18.75" customHeight="1">
      <c r="A16" s="50" t="s">
        <v>150</v>
      </c>
      <c r="B16" s="579" t="s">
        <v>189</v>
      </c>
      <c r="C16" s="579"/>
      <c r="D16" s="579"/>
      <c r="E16" s="579"/>
    </row>
    <row r="17" spans="1:5" ht="18.75" customHeight="1">
      <c r="A17" s="50" t="s">
        <v>151</v>
      </c>
      <c r="B17" s="579" t="s">
        <v>190</v>
      </c>
      <c r="C17" s="579"/>
      <c r="D17" s="579"/>
      <c r="E17" s="579"/>
    </row>
    <row r="18" spans="1:5" ht="18.75" customHeight="1">
      <c r="A18" s="50" t="s">
        <v>152</v>
      </c>
      <c r="B18" s="579" t="s">
        <v>191</v>
      </c>
      <c r="C18" s="579"/>
      <c r="D18" s="579"/>
      <c r="E18" s="579"/>
    </row>
    <row r="19" spans="1:5" ht="18.75" customHeight="1">
      <c r="A19" s="403" t="s">
        <v>153</v>
      </c>
      <c r="B19" s="578" t="s">
        <v>335</v>
      </c>
      <c r="C19" s="578"/>
      <c r="D19" s="578"/>
      <c r="E19" s="578"/>
    </row>
    <row r="20" spans="1:5" ht="18.75" customHeight="1">
      <c r="A20" s="50" t="s">
        <v>154</v>
      </c>
      <c r="B20" s="579" t="s">
        <v>192</v>
      </c>
      <c r="C20" s="579"/>
      <c r="D20" s="579"/>
      <c r="E20" s="579"/>
    </row>
    <row r="21" spans="1:5" ht="18.75" customHeight="1">
      <c r="A21" s="77" t="s">
        <v>131</v>
      </c>
      <c r="B21" s="580" t="s">
        <v>450</v>
      </c>
      <c r="C21" s="581"/>
      <c r="D21" s="581"/>
      <c r="E21" s="582"/>
    </row>
    <row r="22" spans="1:5" ht="18.75" customHeight="1">
      <c r="A22" s="73" t="s">
        <v>132</v>
      </c>
      <c r="B22" s="580" t="s">
        <v>451</v>
      </c>
      <c r="C22" s="581"/>
      <c r="D22" s="581"/>
      <c r="E22" s="582"/>
    </row>
    <row r="23" spans="1:5" ht="18.75" customHeight="1">
      <c r="A23" s="77" t="s">
        <v>177</v>
      </c>
      <c r="B23" s="580" t="s">
        <v>452</v>
      </c>
      <c r="C23" s="581"/>
      <c r="D23" s="581"/>
      <c r="E23" s="582"/>
    </row>
    <row r="24" spans="1:5">
      <c r="A24" s="303" t="s">
        <v>204</v>
      </c>
      <c r="B24" s="588" t="s">
        <v>453</v>
      </c>
      <c r="C24" s="589"/>
      <c r="D24" s="589"/>
      <c r="E24" s="590"/>
    </row>
    <row r="25" spans="1:5">
      <c r="A25" s="303" t="s">
        <v>412</v>
      </c>
      <c r="B25" s="588" t="s">
        <v>454</v>
      </c>
      <c r="C25" s="589"/>
      <c r="D25" s="589"/>
      <c r="E25" s="590"/>
    </row>
    <row r="26" spans="1:5">
      <c r="A26" s="303" t="s">
        <v>413</v>
      </c>
      <c r="B26" s="588" t="s">
        <v>455</v>
      </c>
      <c r="C26" s="589"/>
      <c r="D26" s="589"/>
      <c r="E26" s="590"/>
    </row>
    <row r="27" spans="1:5" ht="15" thickBot="1">
      <c r="A27" s="381" t="s">
        <v>326</v>
      </c>
      <c r="B27" s="588" t="s">
        <v>456</v>
      </c>
      <c r="C27" s="589"/>
      <c r="D27" s="589"/>
      <c r="E27" s="590"/>
    </row>
  </sheetData>
  <mergeCells count="27">
    <mergeCell ref="B24:E24"/>
    <mergeCell ref="B25:E25"/>
    <mergeCell ref="B26:E26"/>
    <mergeCell ref="B27:E27"/>
    <mergeCell ref="B20:E20"/>
    <mergeCell ref="B22:E22"/>
    <mergeCell ref="B23:E23"/>
    <mergeCell ref="A1:E1"/>
    <mergeCell ref="B2:E2"/>
    <mergeCell ref="B11:E11"/>
    <mergeCell ref="B12:E12"/>
    <mergeCell ref="B16:E16"/>
    <mergeCell ref="B4:E4"/>
    <mergeCell ref="B5:E5"/>
    <mergeCell ref="B3:E3"/>
    <mergeCell ref="B7:E7"/>
    <mergeCell ref="B8:E8"/>
    <mergeCell ref="B9:E9"/>
    <mergeCell ref="B10:E10"/>
    <mergeCell ref="B6:E6"/>
    <mergeCell ref="B19:E19"/>
    <mergeCell ref="B15:E15"/>
    <mergeCell ref="B13:E13"/>
    <mergeCell ref="B14:E14"/>
    <mergeCell ref="B21:E21"/>
    <mergeCell ref="B17:E17"/>
    <mergeCell ref="B18:E18"/>
  </mergeCells>
  <phoneticPr fontId="2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72"/>
  <sheetViews>
    <sheetView topLeftCell="A43" workbookViewId="0">
      <selection activeCell="X52" sqref="X52"/>
    </sheetView>
  </sheetViews>
  <sheetFormatPr defaultColWidth="8.875" defaultRowHeight="12"/>
  <cols>
    <col min="1" max="1" width="7.125" style="328" customWidth="1"/>
    <col min="2" max="2" width="17.625" style="328" bestFit="1" customWidth="1"/>
    <col min="3" max="3" width="7" style="328" customWidth="1"/>
    <col min="4" max="4" width="9.125" style="328" bestFit="1" customWidth="1"/>
    <col min="5" max="5" width="9.125" style="328" customWidth="1"/>
    <col min="6" max="6" width="9.125" style="337" customWidth="1"/>
    <col min="7" max="7" width="11.875" style="328" customWidth="1"/>
    <col min="8" max="8" width="9.875" style="328" hidden="1" customWidth="1"/>
    <col min="9" max="9" width="13.125" style="328" hidden="1" customWidth="1"/>
    <col min="10" max="20" width="0" style="328" hidden="1" customWidth="1"/>
    <col min="21" max="16384" width="8.875" style="328"/>
  </cols>
  <sheetData>
    <row r="1" spans="1:9" ht="22.9" customHeight="1">
      <c r="A1" s="326" t="s">
        <v>210</v>
      </c>
      <c r="B1" s="327"/>
      <c r="C1" s="327"/>
      <c r="D1" s="327"/>
      <c r="E1" s="327"/>
      <c r="F1" s="327"/>
      <c r="G1" s="327"/>
      <c r="H1" s="327"/>
      <c r="I1" s="327"/>
    </row>
    <row r="2" spans="1:9" ht="13.5">
      <c r="A2" s="591" t="s">
        <v>391</v>
      </c>
      <c r="B2" s="592"/>
      <c r="C2" s="592"/>
      <c r="D2" s="592"/>
      <c r="E2" s="592"/>
      <c r="F2" s="592"/>
      <c r="G2" s="592"/>
      <c r="H2" s="327"/>
      <c r="I2" s="327"/>
    </row>
    <row r="3" spans="1:9" s="331" customFormat="1" ht="38.450000000000003" customHeight="1">
      <c r="A3" s="329" t="s">
        <v>211</v>
      </c>
      <c r="B3" s="329" t="s">
        <v>212</v>
      </c>
      <c r="C3" s="329" t="s">
        <v>213</v>
      </c>
      <c r="D3" s="329" t="s">
        <v>214</v>
      </c>
      <c r="E3" s="329" t="s">
        <v>215</v>
      </c>
      <c r="F3" s="329" t="s">
        <v>216</v>
      </c>
      <c r="G3" s="329" t="s">
        <v>217</v>
      </c>
      <c r="H3" s="330"/>
      <c r="I3" s="330"/>
    </row>
    <row r="4" spans="1:9" ht="15" customHeight="1">
      <c r="A4" s="332">
        <v>1</v>
      </c>
      <c r="B4" s="332" t="s">
        <v>218</v>
      </c>
      <c r="C4" s="332" t="s">
        <v>219</v>
      </c>
      <c r="D4" s="332">
        <v>40</v>
      </c>
      <c r="E4" s="332" t="s">
        <v>220</v>
      </c>
      <c r="F4" s="333">
        <v>18.2</v>
      </c>
      <c r="G4" s="332" t="s">
        <v>371</v>
      </c>
      <c r="H4" s="327"/>
      <c r="I4" s="327"/>
    </row>
    <row r="5" spans="1:9" ht="15" customHeight="1">
      <c r="A5" s="332">
        <v>2</v>
      </c>
      <c r="B5" s="332" t="s">
        <v>221</v>
      </c>
      <c r="C5" s="332" t="s">
        <v>219</v>
      </c>
      <c r="D5" s="332">
        <v>40</v>
      </c>
      <c r="E5" s="332" t="s">
        <v>220</v>
      </c>
      <c r="F5" s="332">
        <v>11.6</v>
      </c>
      <c r="G5" s="332" t="s">
        <v>371</v>
      </c>
      <c r="H5" s="327"/>
      <c r="I5" s="327"/>
    </row>
    <row r="6" spans="1:9" ht="15" customHeight="1">
      <c r="A6" s="332">
        <v>3</v>
      </c>
      <c r="B6" s="332" t="s">
        <v>222</v>
      </c>
      <c r="C6" s="332" t="s">
        <v>219</v>
      </c>
      <c r="D6" s="332">
        <v>396</v>
      </c>
      <c r="E6" s="332" t="s">
        <v>223</v>
      </c>
      <c r="F6" s="332">
        <v>2.1</v>
      </c>
      <c r="G6" s="332">
        <v>0.15</v>
      </c>
      <c r="H6" s="327"/>
      <c r="I6" s="327"/>
    </row>
    <row r="7" spans="1:9" ht="15" customHeight="1">
      <c r="A7" s="332">
        <v>4</v>
      </c>
      <c r="B7" s="332" t="s">
        <v>222</v>
      </c>
      <c r="C7" s="332" t="s">
        <v>219</v>
      </c>
      <c r="D7" s="332">
        <v>198</v>
      </c>
      <c r="E7" s="332" t="s">
        <v>224</v>
      </c>
      <c r="F7" s="332">
        <v>4</v>
      </c>
      <c r="G7" s="332" t="s">
        <v>372</v>
      </c>
      <c r="H7" s="326">
        <v>162</v>
      </c>
      <c r="I7" s="327"/>
    </row>
    <row r="8" spans="1:9" ht="15" customHeight="1">
      <c r="A8" s="332">
        <v>5</v>
      </c>
      <c r="B8" s="332" t="s">
        <v>222</v>
      </c>
      <c r="C8" s="332" t="s">
        <v>219</v>
      </c>
      <c r="D8" s="332">
        <v>81</v>
      </c>
      <c r="E8" s="332" t="s">
        <v>220</v>
      </c>
      <c r="F8" s="332">
        <v>8</v>
      </c>
      <c r="G8" s="332">
        <v>0.46</v>
      </c>
      <c r="H8" s="327"/>
      <c r="I8" s="327"/>
    </row>
    <row r="9" spans="1:9" ht="15" customHeight="1">
      <c r="A9" s="332">
        <v>6</v>
      </c>
      <c r="B9" s="332" t="s">
        <v>225</v>
      </c>
      <c r="C9" s="332" t="s">
        <v>219</v>
      </c>
      <c r="D9" s="332">
        <v>180</v>
      </c>
      <c r="E9" s="332" t="s">
        <v>226</v>
      </c>
      <c r="F9" s="332">
        <v>4.7</v>
      </c>
      <c r="G9" s="332" t="s">
        <v>373</v>
      </c>
      <c r="H9" s="326">
        <v>140</v>
      </c>
      <c r="I9" s="327"/>
    </row>
    <row r="10" spans="1:9" ht="15" customHeight="1">
      <c r="A10" s="332">
        <v>7</v>
      </c>
      <c r="B10" s="332" t="s">
        <v>225</v>
      </c>
      <c r="C10" s="332" t="s">
        <v>219</v>
      </c>
      <c r="D10" s="332">
        <v>156</v>
      </c>
      <c r="E10" s="332" t="s">
        <v>220</v>
      </c>
      <c r="F10" s="332">
        <v>5.53</v>
      </c>
      <c r="G10" s="332" t="s">
        <v>227</v>
      </c>
      <c r="H10" s="327"/>
      <c r="I10" s="327"/>
    </row>
    <row r="11" spans="1:9" ht="15" customHeight="1">
      <c r="A11" s="332">
        <v>8</v>
      </c>
      <c r="B11" s="332" t="s">
        <v>228</v>
      </c>
      <c r="C11" s="332" t="s">
        <v>219</v>
      </c>
      <c r="D11" s="332">
        <v>108</v>
      </c>
      <c r="E11" s="332" t="s">
        <v>220</v>
      </c>
      <c r="F11" s="332">
        <v>8.625</v>
      </c>
      <c r="G11" s="332" t="s">
        <v>229</v>
      </c>
      <c r="H11" s="326">
        <v>100</v>
      </c>
      <c r="I11" s="327"/>
    </row>
    <row r="12" spans="1:9" ht="15" customHeight="1">
      <c r="A12" s="332">
        <v>9</v>
      </c>
      <c r="B12" s="332" t="s">
        <v>228</v>
      </c>
      <c r="C12" s="332" t="s">
        <v>219</v>
      </c>
      <c r="D12" s="332">
        <v>120</v>
      </c>
      <c r="E12" s="332" t="s">
        <v>224</v>
      </c>
      <c r="F12" s="332">
        <v>4.55</v>
      </c>
      <c r="G12" s="332" t="s">
        <v>230</v>
      </c>
      <c r="H12" s="327"/>
      <c r="I12" s="327"/>
    </row>
    <row r="13" spans="1:9" ht="15" customHeight="1">
      <c r="A13" s="332">
        <v>10</v>
      </c>
      <c r="B13" s="332" t="s">
        <v>231</v>
      </c>
      <c r="C13" s="332" t="s">
        <v>219</v>
      </c>
      <c r="D13" s="332">
        <v>130</v>
      </c>
      <c r="E13" s="332" t="s">
        <v>220</v>
      </c>
      <c r="F13" s="332">
        <v>8.625</v>
      </c>
      <c r="G13" s="332" t="s">
        <v>232</v>
      </c>
      <c r="H13" s="326">
        <v>81</v>
      </c>
      <c r="I13" s="332">
        <v>130</v>
      </c>
    </row>
    <row r="14" spans="1:9" ht="15" customHeight="1">
      <c r="A14" s="332">
        <v>11</v>
      </c>
      <c r="B14" s="332" t="s">
        <v>231</v>
      </c>
      <c r="C14" s="332" t="s">
        <v>219</v>
      </c>
      <c r="D14" s="332">
        <v>260</v>
      </c>
      <c r="E14" s="332" t="s">
        <v>224</v>
      </c>
      <c r="F14" s="332">
        <v>4.55</v>
      </c>
      <c r="G14" s="332" t="s">
        <v>230</v>
      </c>
      <c r="H14" s="326">
        <v>198</v>
      </c>
      <c r="I14" s="332">
        <v>260</v>
      </c>
    </row>
    <row r="15" spans="1:9" ht="15" customHeight="1">
      <c r="A15" s="332">
        <v>12</v>
      </c>
      <c r="B15" s="332" t="s">
        <v>374</v>
      </c>
      <c r="C15" s="332" t="s">
        <v>219</v>
      </c>
      <c r="D15" s="332">
        <v>100</v>
      </c>
      <c r="E15" s="332" t="s">
        <v>220</v>
      </c>
      <c r="F15" s="332">
        <v>8.3000000000000007</v>
      </c>
      <c r="G15" s="332" t="s">
        <v>233</v>
      </c>
      <c r="H15" s="327"/>
      <c r="I15" s="327"/>
    </row>
    <row r="16" spans="1:9" ht="15" customHeight="1">
      <c r="A16" s="332">
        <v>13</v>
      </c>
      <c r="B16" s="332" t="s">
        <v>375</v>
      </c>
      <c r="C16" s="332" t="s">
        <v>219</v>
      </c>
      <c r="D16" s="332">
        <v>150</v>
      </c>
      <c r="E16" s="332" t="s">
        <v>234</v>
      </c>
      <c r="F16" s="332">
        <v>5.55</v>
      </c>
      <c r="G16" s="332" t="s">
        <v>235</v>
      </c>
      <c r="H16" s="327"/>
      <c r="I16" s="327"/>
    </row>
    <row r="17" spans="1:14" ht="15" customHeight="1">
      <c r="A17" s="332">
        <v>14</v>
      </c>
      <c r="B17" s="332" t="s">
        <v>236</v>
      </c>
      <c r="C17" s="332" t="s">
        <v>219</v>
      </c>
      <c r="D17" s="332">
        <v>132</v>
      </c>
      <c r="E17" s="332" t="s">
        <v>224</v>
      </c>
      <c r="F17" s="332">
        <v>6.7</v>
      </c>
      <c r="G17" s="332" t="s">
        <v>237</v>
      </c>
      <c r="H17" s="326">
        <v>100</v>
      </c>
      <c r="I17" s="327"/>
      <c r="J17" s="327"/>
      <c r="K17" s="327"/>
      <c r="L17" s="327"/>
      <c r="M17" s="327"/>
      <c r="N17" s="327"/>
    </row>
    <row r="18" spans="1:14" ht="15" customHeight="1">
      <c r="A18" s="332">
        <v>15</v>
      </c>
      <c r="B18" s="332" t="s">
        <v>236</v>
      </c>
      <c r="C18" s="332" t="s">
        <v>219</v>
      </c>
      <c r="D18" s="332">
        <v>60</v>
      </c>
      <c r="E18" s="332" t="s">
        <v>220</v>
      </c>
      <c r="F18" s="332">
        <v>12.8</v>
      </c>
      <c r="G18" s="332" t="s">
        <v>238</v>
      </c>
      <c r="H18" s="327"/>
      <c r="I18" s="327"/>
      <c r="J18" s="327"/>
      <c r="K18" s="327"/>
      <c r="L18" s="327"/>
      <c r="M18" s="327"/>
      <c r="N18" s="327"/>
    </row>
    <row r="19" spans="1:14" ht="15" customHeight="1">
      <c r="A19" s="332">
        <v>16</v>
      </c>
      <c r="B19" s="332" t="s">
        <v>239</v>
      </c>
      <c r="C19" s="332" t="s">
        <v>219</v>
      </c>
      <c r="D19" s="332">
        <v>120</v>
      </c>
      <c r="E19" s="332" t="s">
        <v>224</v>
      </c>
      <c r="F19" s="332">
        <v>7.77</v>
      </c>
      <c r="G19" s="332" t="s">
        <v>376</v>
      </c>
      <c r="H19" s="326">
        <v>140</v>
      </c>
      <c r="I19" s="327"/>
      <c r="J19" s="327"/>
      <c r="K19" s="327"/>
      <c r="L19" s="327"/>
      <c r="M19" s="327"/>
      <c r="N19" s="327"/>
    </row>
    <row r="20" spans="1:14" ht="15" customHeight="1">
      <c r="A20" s="332">
        <v>17</v>
      </c>
      <c r="B20" s="332" t="s">
        <v>240</v>
      </c>
      <c r="C20" s="332" t="s">
        <v>219</v>
      </c>
      <c r="D20" s="332">
        <v>70</v>
      </c>
      <c r="E20" s="332" t="s">
        <v>220</v>
      </c>
      <c r="F20" s="332">
        <v>15.54</v>
      </c>
      <c r="G20" s="332" t="s">
        <v>371</v>
      </c>
      <c r="H20" s="326">
        <v>60</v>
      </c>
      <c r="I20" s="334" t="s">
        <v>241</v>
      </c>
      <c r="J20" s="327"/>
      <c r="K20" s="327"/>
      <c r="L20" s="327"/>
      <c r="M20" s="327"/>
      <c r="N20" s="327"/>
    </row>
    <row r="21" spans="1:14" ht="15" customHeight="1">
      <c r="A21" s="332">
        <v>18</v>
      </c>
      <c r="B21" s="332" t="s">
        <v>242</v>
      </c>
      <c r="C21" s="332" t="s">
        <v>219</v>
      </c>
      <c r="D21" s="332">
        <v>84</v>
      </c>
      <c r="E21" s="332" t="s">
        <v>224</v>
      </c>
      <c r="F21" s="332">
        <v>11.5</v>
      </c>
      <c r="G21" s="332" t="s">
        <v>238</v>
      </c>
      <c r="H21" s="327"/>
      <c r="I21" s="327"/>
      <c r="J21" s="327"/>
      <c r="K21" s="327"/>
      <c r="L21" s="327"/>
      <c r="M21" s="327"/>
      <c r="N21" s="327"/>
    </row>
    <row r="22" spans="1:14" ht="15" customHeight="1">
      <c r="A22" s="332">
        <v>19</v>
      </c>
      <c r="B22" s="332" t="s">
        <v>243</v>
      </c>
      <c r="C22" s="332" t="s">
        <v>219</v>
      </c>
      <c r="D22" s="332">
        <v>90</v>
      </c>
      <c r="E22" s="332" t="s">
        <v>244</v>
      </c>
      <c r="F22" s="332">
        <v>4</v>
      </c>
      <c r="G22" s="332" t="s">
        <v>377</v>
      </c>
      <c r="H22" s="327"/>
      <c r="I22" s="327"/>
      <c r="J22" s="326">
        <v>1192.5</v>
      </c>
      <c r="K22" s="327"/>
      <c r="L22" s="327"/>
      <c r="M22" s="327"/>
      <c r="N22" s="327"/>
    </row>
    <row r="23" spans="1:14" ht="15" customHeight="1">
      <c r="A23" s="332">
        <v>20</v>
      </c>
      <c r="B23" s="332" t="s">
        <v>245</v>
      </c>
      <c r="C23" s="332" t="s">
        <v>219</v>
      </c>
      <c r="D23" s="332">
        <v>84</v>
      </c>
      <c r="E23" s="332" t="s">
        <v>224</v>
      </c>
      <c r="F23" s="332">
        <v>12</v>
      </c>
      <c r="G23" s="332" t="s">
        <v>246</v>
      </c>
      <c r="H23" s="326">
        <v>60</v>
      </c>
      <c r="I23" s="327"/>
      <c r="J23" s="327"/>
      <c r="K23" s="327"/>
      <c r="L23" s="327"/>
      <c r="M23" s="327"/>
      <c r="N23" s="327"/>
    </row>
    <row r="24" spans="1:14" ht="15" customHeight="1">
      <c r="A24" s="332">
        <v>21</v>
      </c>
      <c r="B24" s="332" t="s">
        <v>245</v>
      </c>
      <c r="C24" s="332" t="s">
        <v>219</v>
      </c>
      <c r="D24" s="332">
        <v>60</v>
      </c>
      <c r="E24" s="332" t="s">
        <v>234</v>
      </c>
      <c r="F24" s="332">
        <v>15</v>
      </c>
      <c r="G24" s="332" t="s">
        <v>378</v>
      </c>
      <c r="H24" s="327"/>
      <c r="I24" s="327"/>
      <c r="J24" s="327"/>
      <c r="K24" s="327"/>
      <c r="L24" s="327"/>
      <c r="M24" s="327"/>
      <c r="N24" s="327"/>
    </row>
    <row r="25" spans="1:14" ht="15" customHeight="1">
      <c r="A25" s="332">
        <v>22</v>
      </c>
      <c r="B25" s="332" t="s">
        <v>247</v>
      </c>
      <c r="C25" s="332" t="s">
        <v>219</v>
      </c>
      <c r="D25" s="332">
        <v>50</v>
      </c>
      <c r="E25" s="332" t="s">
        <v>224</v>
      </c>
      <c r="F25" s="332">
        <v>15.95</v>
      </c>
      <c r="G25" s="332" t="s">
        <v>371</v>
      </c>
      <c r="H25" s="327"/>
      <c r="I25" s="327"/>
      <c r="J25" s="327"/>
      <c r="K25" s="327"/>
      <c r="L25" s="327"/>
      <c r="M25" s="327"/>
      <c r="N25" s="327"/>
    </row>
    <row r="26" spans="1:14" ht="15" customHeight="1">
      <c r="A26" s="332">
        <v>23</v>
      </c>
      <c r="B26" s="332" t="s">
        <v>248</v>
      </c>
      <c r="C26" s="332" t="s">
        <v>219</v>
      </c>
      <c r="D26" s="332">
        <v>72</v>
      </c>
      <c r="E26" s="332" t="s">
        <v>223</v>
      </c>
      <c r="F26" s="332">
        <v>12.666</v>
      </c>
      <c r="G26" s="332" t="s">
        <v>371</v>
      </c>
      <c r="H26" s="326">
        <v>60</v>
      </c>
      <c r="I26" s="327"/>
      <c r="J26" s="327"/>
      <c r="K26" s="327"/>
      <c r="L26" s="326">
        <v>1.3333333333333333</v>
      </c>
      <c r="M26" s="326">
        <v>8</v>
      </c>
      <c r="N26" s="326">
        <v>10.666666666666666</v>
      </c>
    </row>
    <row r="27" spans="1:14" s="335" customFormat="1" ht="15" customHeight="1">
      <c r="A27" s="332">
        <v>24</v>
      </c>
      <c r="B27" s="332" t="s">
        <v>248</v>
      </c>
      <c r="C27" s="332" t="s">
        <v>219</v>
      </c>
      <c r="D27" s="332">
        <v>48</v>
      </c>
      <c r="E27" s="332" t="s">
        <v>249</v>
      </c>
      <c r="F27" s="332">
        <v>17.170000000000002</v>
      </c>
      <c r="G27" s="332" t="s">
        <v>379</v>
      </c>
      <c r="H27" s="327"/>
      <c r="I27" s="327"/>
      <c r="J27" s="327"/>
      <c r="K27" s="327"/>
      <c r="L27" s="327"/>
      <c r="M27" s="327"/>
      <c r="N27" s="327"/>
    </row>
    <row r="28" spans="1:14" ht="15" customHeight="1">
      <c r="A28" s="332">
        <v>25</v>
      </c>
      <c r="B28" s="332" t="s">
        <v>250</v>
      </c>
      <c r="C28" s="332" t="s">
        <v>219</v>
      </c>
      <c r="D28" s="332">
        <v>60</v>
      </c>
      <c r="E28" s="332" t="s">
        <v>223</v>
      </c>
      <c r="F28" s="332">
        <v>15.824999999999999</v>
      </c>
      <c r="G28" s="332" t="s">
        <v>371</v>
      </c>
      <c r="H28" s="326">
        <v>48</v>
      </c>
      <c r="I28" s="327"/>
      <c r="J28" s="327"/>
      <c r="K28" s="327"/>
      <c r="L28" s="327"/>
      <c r="M28" s="327"/>
      <c r="N28" s="327"/>
    </row>
    <row r="29" spans="1:14" ht="15" customHeight="1">
      <c r="A29" s="332">
        <v>26</v>
      </c>
      <c r="B29" s="332" t="s">
        <v>251</v>
      </c>
      <c r="C29" s="332" t="s">
        <v>252</v>
      </c>
      <c r="D29" s="332">
        <v>24</v>
      </c>
      <c r="E29" s="332" t="s">
        <v>253</v>
      </c>
      <c r="F29" s="332">
        <v>24.774999999999999</v>
      </c>
      <c r="G29" s="332" t="s">
        <v>380</v>
      </c>
      <c r="H29" s="327"/>
      <c r="I29" s="327"/>
      <c r="J29" s="327"/>
      <c r="K29" s="327"/>
      <c r="L29" s="327"/>
      <c r="M29" s="327"/>
      <c r="N29" s="327"/>
    </row>
    <row r="30" spans="1:14" ht="15" customHeight="1">
      <c r="A30" s="332">
        <v>27</v>
      </c>
      <c r="B30" s="332" t="s">
        <v>254</v>
      </c>
      <c r="C30" s="332" t="s">
        <v>252</v>
      </c>
      <c r="D30" s="332">
        <v>56</v>
      </c>
      <c r="E30" s="332" t="s">
        <v>253</v>
      </c>
      <c r="F30" s="332">
        <v>12.4</v>
      </c>
      <c r="G30" s="332" t="s">
        <v>378</v>
      </c>
      <c r="H30" s="327"/>
      <c r="I30" s="327"/>
      <c r="J30" s="327"/>
      <c r="K30" s="327"/>
      <c r="L30" s="327"/>
      <c r="M30" s="327"/>
      <c r="N30" s="327"/>
    </row>
    <row r="31" spans="1:14" ht="15" customHeight="1">
      <c r="A31" s="332">
        <v>28</v>
      </c>
      <c r="B31" s="332" t="s">
        <v>255</v>
      </c>
      <c r="C31" s="332" t="s">
        <v>256</v>
      </c>
      <c r="D31" s="332">
        <v>20</v>
      </c>
      <c r="E31" s="332" t="s">
        <v>253</v>
      </c>
      <c r="F31" s="332">
        <v>27.625</v>
      </c>
      <c r="G31" s="332" t="s">
        <v>380</v>
      </c>
      <c r="H31" s="327"/>
      <c r="I31" s="327"/>
      <c r="J31" s="327"/>
      <c r="K31" s="327"/>
      <c r="L31" s="327"/>
      <c r="M31" s="327"/>
      <c r="N31" s="327"/>
    </row>
    <row r="32" spans="1:14" ht="15" customHeight="1">
      <c r="A32" s="332">
        <v>29</v>
      </c>
      <c r="B32" s="332" t="s">
        <v>257</v>
      </c>
      <c r="C32" s="332" t="s">
        <v>256</v>
      </c>
      <c r="D32" s="332">
        <v>20</v>
      </c>
      <c r="E32" s="332" t="s">
        <v>253</v>
      </c>
      <c r="F32" s="332">
        <v>4</v>
      </c>
      <c r="G32" s="332" t="s">
        <v>381</v>
      </c>
      <c r="H32" s="327"/>
      <c r="I32" s="327"/>
      <c r="J32" s="327"/>
      <c r="K32" s="327"/>
      <c r="L32" s="327"/>
      <c r="M32" s="327"/>
      <c r="N32" s="327"/>
    </row>
    <row r="33" spans="1:8" ht="15" customHeight="1">
      <c r="A33" s="332">
        <v>30</v>
      </c>
      <c r="B33" s="332" t="s">
        <v>382</v>
      </c>
      <c r="C33" s="332" t="s">
        <v>258</v>
      </c>
      <c r="D33" s="332">
        <v>24</v>
      </c>
      <c r="E33" s="332" t="s">
        <v>253</v>
      </c>
      <c r="F33" s="332">
        <v>16.600000000000001</v>
      </c>
      <c r="G33" s="332" t="s">
        <v>381</v>
      </c>
      <c r="H33" s="327"/>
    </row>
    <row r="34" spans="1:8" ht="15" customHeight="1">
      <c r="A34" s="332">
        <v>31</v>
      </c>
      <c r="B34" s="332" t="s">
        <v>383</v>
      </c>
      <c r="C34" s="332" t="s">
        <v>258</v>
      </c>
      <c r="D34" s="332">
        <v>24</v>
      </c>
      <c r="E34" s="332" t="s">
        <v>253</v>
      </c>
      <c r="F34" s="332">
        <v>14.15</v>
      </c>
      <c r="G34" s="332" t="s">
        <v>381</v>
      </c>
      <c r="H34" s="327"/>
    </row>
    <row r="35" spans="1:8" ht="15" customHeight="1">
      <c r="A35" s="332">
        <v>32</v>
      </c>
      <c r="B35" s="332" t="s">
        <v>259</v>
      </c>
      <c r="C35" s="332" t="s">
        <v>219</v>
      </c>
      <c r="D35" s="332">
        <v>130</v>
      </c>
      <c r="E35" s="332" t="s">
        <v>220</v>
      </c>
      <c r="F35" s="332">
        <v>5.94</v>
      </c>
      <c r="G35" s="332" t="s">
        <v>260</v>
      </c>
      <c r="H35" s="327"/>
    </row>
    <row r="36" spans="1:8" ht="15" customHeight="1">
      <c r="A36" s="332">
        <v>33</v>
      </c>
      <c r="B36" s="332" t="s">
        <v>384</v>
      </c>
      <c r="C36" s="332" t="s">
        <v>219</v>
      </c>
      <c r="D36" s="332">
        <v>180</v>
      </c>
      <c r="E36" s="332" t="s">
        <v>220</v>
      </c>
      <c r="F36" s="332">
        <v>6.8</v>
      </c>
      <c r="G36" s="332" t="s">
        <v>385</v>
      </c>
      <c r="H36" s="327"/>
    </row>
    <row r="37" spans="1:8" ht="15" customHeight="1">
      <c r="A37" s="332">
        <v>34</v>
      </c>
      <c r="B37" s="332" t="s">
        <v>261</v>
      </c>
      <c r="C37" s="332" t="s">
        <v>219</v>
      </c>
      <c r="D37" s="332">
        <v>120</v>
      </c>
      <c r="E37" s="332" t="s">
        <v>224</v>
      </c>
      <c r="F37" s="332">
        <v>6.25</v>
      </c>
      <c r="G37" s="332" t="s">
        <v>376</v>
      </c>
      <c r="H37" s="327"/>
    </row>
    <row r="38" spans="1:8" s="335" customFormat="1" ht="15" customHeight="1">
      <c r="A38" s="332">
        <v>35</v>
      </c>
      <c r="B38" s="332" t="s">
        <v>261</v>
      </c>
      <c r="C38" s="332" t="s">
        <v>219</v>
      </c>
      <c r="D38" s="332">
        <v>108</v>
      </c>
      <c r="E38" s="332" t="s">
        <v>234</v>
      </c>
      <c r="F38" s="332">
        <v>7.72</v>
      </c>
      <c r="G38" s="332" t="s">
        <v>376</v>
      </c>
      <c r="H38" s="326">
        <v>102</v>
      </c>
    </row>
    <row r="39" spans="1:8" ht="15" customHeight="1">
      <c r="A39" s="332">
        <v>36</v>
      </c>
      <c r="B39" s="332" t="s">
        <v>262</v>
      </c>
      <c r="C39" s="332" t="s">
        <v>219</v>
      </c>
      <c r="D39" s="332">
        <v>90</v>
      </c>
      <c r="E39" s="332" t="s">
        <v>234</v>
      </c>
      <c r="F39" s="332">
        <v>8.516</v>
      </c>
      <c r="G39" s="332" t="s">
        <v>263</v>
      </c>
      <c r="H39" s="327"/>
    </row>
    <row r="40" spans="1:8" ht="15" customHeight="1">
      <c r="A40" s="332">
        <v>37</v>
      </c>
      <c r="B40" s="332" t="s">
        <v>264</v>
      </c>
      <c r="C40" s="332" t="s">
        <v>219</v>
      </c>
      <c r="D40" s="332">
        <v>60</v>
      </c>
      <c r="E40" s="332" t="s">
        <v>220</v>
      </c>
      <c r="F40" s="332">
        <v>13.6</v>
      </c>
      <c r="G40" s="332" t="s">
        <v>238</v>
      </c>
      <c r="H40" s="336"/>
    </row>
    <row r="41" spans="1:8" ht="15" customHeight="1">
      <c r="A41" s="332">
        <v>38</v>
      </c>
      <c r="B41" s="332" t="s">
        <v>265</v>
      </c>
      <c r="C41" s="332" t="s">
        <v>219</v>
      </c>
      <c r="D41" s="332">
        <v>80</v>
      </c>
      <c r="E41" s="332" t="s">
        <v>223</v>
      </c>
      <c r="F41" s="332">
        <v>8.4</v>
      </c>
      <c r="G41" s="332" t="s">
        <v>376</v>
      </c>
      <c r="H41" s="327"/>
    </row>
    <row r="42" spans="1:8" ht="15" customHeight="1">
      <c r="A42" s="332">
        <v>39</v>
      </c>
      <c r="B42" s="332" t="s">
        <v>265</v>
      </c>
      <c r="C42" s="332" t="s">
        <v>219</v>
      </c>
      <c r="D42" s="332">
        <v>75</v>
      </c>
      <c r="E42" s="332" t="s">
        <v>249</v>
      </c>
      <c r="F42" s="332">
        <v>11.2</v>
      </c>
      <c r="G42" s="332" t="s">
        <v>266</v>
      </c>
      <c r="H42" s="326">
        <v>68</v>
      </c>
    </row>
    <row r="43" spans="1:8" s="331" customFormat="1" ht="15" customHeight="1">
      <c r="A43" s="332">
        <v>40</v>
      </c>
      <c r="B43" s="332" t="s">
        <v>265</v>
      </c>
      <c r="C43" s="332" t="s">
        <v>219</v>
      </c>
      <c r="D43" s="332">
        <v>50</v>
      </c>
      <c r="E43" s="332" t="s">
        <v>224</v>
      </c>
      <c r="F43" s="332">
        <v>16.600000000000001</v>
      </c>
      <c r="G43" s="332" t="s">
        <v>238</v>
      </c>
      <c r="H43" s="327"/>
    </row>
    <row r="44" spans="1:8" ht="15" customHeight="1">
      <c r="A44" s="332">
        <v>41</v>
      </c>
      <c r="B44" s="332" t="s">
        <v>267</v>
      </c>
      <c r="C44" s="332" t="s">
        <v>219</v>
      </c>
      <c r="D44" s="332">
        <v>60</v>
      </c>
      <c r="E44" s="332" t="s">
        <v>249</v>
      </c>
      <c r="F44" s="332">
        <v>13.31</v>
      </c>
      <c r="G44" s="332" t="s">
        <v>386</v>
      </c>
      <c r="H44" s="327"/>
    </row>
    <row r="45" spans="1:8" ht="15" customHeight="1">
      <c r="A45" s="332">
        <v>42</v>
      </c>
      <c r="B45" s="332" t="s">
        <v>268</v>
      </c>
      <c r="C45" s="332" t="s">
        <v>219</v>
      </c>
      <c r="D45" s="332">
        <v>102</v>
      </c>
      <c r="E45" s="332" t="s">
        <v>224</v>
      </c>
      <c r="F45" s="332">
        <v>6</v>
      </c>
      <c r="G45" s="332" t="s">
        <v>260</v>
      </c>
      <c r="H45" s="327"/>
    </row>
    <row r="46" spans="1:8" ht="15" customHeight="1">
      <c r="A46" s="332">
        <v>43</v>
      </c>
      <c r="B46" s="332" t="s">
        <v>268</v>
      </c>
      <c r="C46" s="332" t="s">
        <v>219</v>
      </c>
      <c r="D46" s="332">
        <v>78</v>
      </c>
      <c r="E46" s="332" t="s">
        <v>234</v>
      </c>
      <c r="F46" s="332">
        <v>7.15</v>
      </c>
      <c r="G46" s="332" t="s">
        <v>387</v>
      </c>
      <c r="H46" s="327"/>
    </row>
    <row r="47" spans="1:8" ht="15" customHeight="1">
      <c r="A47" s="332">
        <v>44</v>
      </c>
      <c r="B47" s="332" t="s">
        <v>269</v>
      </c>
      <c r="C47" s="332" t="s">
        <v>219</v>
      </c>
      <c r="D47" s="332">
        <v>80</v>
      </c>
      <c r="E47" s="332" t="s">
        <v>223</v>
      </c>
      <c r="F47" s="332">
        <v>8.4</v>
      </c>
      <c r="G47" s="332" t="s">
        <v>387</v>
      </c>
      <c r="H47" s="327"/>
    </row>
    <row r="48" spans="1:8" ht="15" customHeight="1">
      <c r="A48" s="332">
        <v>45</v>
      </c>
      <c r="B48" s="332" t="s">
        <v>269</v>
      </c>
      <c r="C48" s="332" t="s">
        <v>219</v>
      </c>
      <c r="D48" s="332">
        <v>80</v>
      </c>
      <c r="E48" s="332">
        <v>1.8</v>
      </c>
      <c r="F48" s="332">
        <v>11.05</v>
      </c>
      <c r="G48" s="332" t="s">
        <v>386</v>
      </c>
      <c r="H48" s="327"/>
    </row>
    <row r="49" spans="1:7" ht="15" customHeight="1">
      <c r="A49" s="332">
        <v>46</v>
      </c>
      <c r="B49" s="332" t="s">
        <v>270</v>
      </c>
      <c r="C49" s="332" t="s">
        <v>219</v>
      </c>
      <c r="D49" s="332">
        <v>50</v>
      </c>
      <c r="E49" s="332" t="s">
        <v>224</v>
      </c>
      <c r="F49" s="332">
        <v>16.27</v>
      </c>
      <c r="G49" s="332" t="s">
        <v>238</v>
      </c>
    </row>
    <row r="50" spans="1:7" ht="15" customHeight="1">
      <c r="A50" s="332">
        <v>47</v>
      </c>
      <c r="B50" s="332" t="s">
        <v>271</v>
      </c>
      <c r="C50" s="332" t="s">
        <v>219</v>
      </c>
      <c r="D50" s="332">
        <v>136</v>
      </c>
      <c r="E50" s="332" t="s">
        <v>220</v>
      </c>
      <c r="F50" s="332">
        <v>6.7</v>
      </c>
      <c r="G50" s="332" t="s">
        <v>377</v>
      </c>
    </row>
    <row r="51" spans="1:7" ht="15" customHeight="1">
      <c r="A51" s="332">
        <v>48</v>
      </c>
      <c r="B51" s="332" t="s">
        <v>272</v>
      </c>
      <c r="C51" s="332" t="s">
        <v>219</v>
      </c>
      <c r="D51" s="332">
        <v>102</v>
      </c>
      <c r="E51" s="332" t="s">
        <v>234</v>
      </c>
      <c r="F51" s="332">
        <v>7.45</v>
      </c>
      <c r="G51" s="332" t="s">
        <v>387</v>
      </c>
    </row>
    <row r="52" spans="1:7" ht="15" customHeight="1">
      <c r="A52" s="332">
        <v>49</v>
      </c>
      <c r="B52" s="332" t="s">
        <v>273</v>
      </c>
      <c r="C52" s="332" t="s">
        <v>219</v>
      </c>
      <c r="D52" s="332">
        <v>78</v>
      </c>
      <c r="E52" s="332" t="s">
        <v>234</v>
      </c>
      <c r="F52" s="332">
        <v>8.3800000000000008</v>
      </c>
      <c r="G52" s="332" t="s">
        <v>260</v>
      </c>
    </row>
    <row r="53" spans="1:7" ht="15" customHeight="1">
      <c r="A53" s="332">
        <v>50</v>
      </c>
      <c r="B53" s="332" t="s">
        <v>274</v>
      </c>
      <c r="C53" s="332" t="s">
        <v>219</v>
      </c>
      <c r="D53" s="332">
        <v>70</v>
      </c>
      <c r="E53" s="332" t="s">
        <v>220</v>
      </c>
      <c r="F53" s="332">
        <v>10.8</v>
      </c>
      <c r="G53" s="332" t="s">
        <v>238</v>
      </c>
    </row>
    <row r="54" spans="1:7" ht="15" customHeight="1">
      <c r="A54" s="332">
        <v>51</v>
      </c>
      <c r="B54" s="332" t="s">
        <v>275</v>
      </c>
      <c r="C54" s="332" t="s">
        <v>219</v>
      </c>
      <c r="D54" s="332">
        <v>70</v>
      </c>
      <c r="E54" s="332" t="s">
        <v>220</v>
      </c>
      <c r="F54" s="332">
        <v>7</v>
      </c>
      <c r="G54" s="332" t="s">
        <v>237</v>
      </c>
    </row>
    <row r="55" spans="1:7" ht="15" customHeight="1">
      <c r="A55" s="332">
        <v>52</v>
      </c>
      <c r="B55" s="332" t="s">
        <v>276</v>
      </c>
      <c r="C55" s="332" t="s">
        <v>219</v>
      </c>
      <c r="D55" s="332">
        <v>64</v>
      </c>
      <c r="E55" s="332" t="s">
        <v>224</v>
      </c>
      <c r="F55" s="332">
        <v>13.4</v>
      </c>
      <c r="G55" s="332" t="s">
        <v>238</v>
      </c>
    </row>
    <row r="56" spans="1:7" ht="15" customHeight="1">
      <c r="A56" s="332">
        <v>53</v>
      </c>
      <c r="B56" s="332" t="s">
        <v>277</v>
      </c>
      <c r="C56" s="332" t="s">
        <v>219</v>
      </c>
      <c r="D56" s="332">
        <v>50</v>
      </c>
      <c r="E56" s="332" t="s">
        <v>224</v>
      </c>
      <c r="F56" s="332">
        <v>18.5</v>
      </c>
      <c r="G56" s="332" t="s">
        <v>388</v>
      </c>
    </row>
    <row r="57" spans="1:7" ht="15" customHeight="1">
      <c r="A57" s="332">
        <v>54</v>
      </c>
      <c r="B57" s="332" t="s">
        <v>278</v>
      </c>
      <c r="C57" s="332" t="s">
        <v>219</v>
      </c>
      <c r="D57" s="332">
        <v>64</v>
      </c>
      <c r="E57" s="332" t="s">
        <v>223</v>
      </c>
      <c r="F57" s="332">
        <v>12</v>
      </c>
      <c r="G57" s="332" t="s">
        <v>238</v>
      </c>
    </row>
    <row r="58" spans="1:7" ht="15" customHeight="1">
      <c r="A58" s="332">
        <v>55</v>
      </c>
      <c r="B58" s="332" t="s">
        <v>279</v>
      </c>
      <c r="C58" s="332" t="s">
        <v>219</v>
      </c>
      <c r="D58" s="332">
        <v>128</v>
      </c>
      <c r="E58" s="332" t="s">
        <v>224</v>
      </c>
      <c r="F58" s="332">
        <v>6.06</v>
      </c>
      <c r="G58" s="332" t="s">
        <v>387</v>
      </c>
    </row>
    <row r="59" spans="1:7" ht="15" customHeight="1">
      <c r="A59" s="332">
        <v>56</v>
      </c>
      <c r="B59" s="332" t="s">
        <v>280</v>
      </c>
      <c r="C59" s="332" t="s">
        <v>219</v>
      </c>
      <c r="D59" s="332">
        <v>102</v>
      </c>
      <c r="E59" s="332" t="s">
        <v>224</v>
      </c>
      <c r="F59" s="332">
        <v>8.016</v>
      </c>
      <c r="G59" s="332" t="s">
        <v>376</v>
      </c>
    </row>
    <row r="60" spans="1:7" ht="15" customHeight="1">
      <c r="A60" s="332">
        <v>57</v>
      </c>
      <c r="B60" s="332" t="s">
        <v>280</v>
      </c>
      <c r="C60" s="332" t="s">
        <v>219</v>
      </c>
      <c r="D60" s="332">
        <v>78</v>
      </c>
      <c r="E60" s="332" t="s">
        <v>234</v>
      </c>
      <c r="F60" s="332">
        <v>10</v>
      </c>
      <c r="G60" s="332" t="s">
        <v>376</v>
      </c>
    </row>
    <row r="61" spans="1:7" ht="15" customHeight="1">
      <c r="A61" s="332">
        <v>58</v>
      </c>
      <c r="B61" s="332" t="s">
        <v>281</v>
      </c>
      <c r="C61" s="332" t="s">
        <v>219</v>
      </c>
      <c r="D61" s="332">
        <v>60</v>
      </c>
      <c r="E61" s="332" t="s">
        <v>224</v>
      </c>
      <c r="F61" s="332">
        <v>13.6</v>
      </c>
      <c r="G61" s="332" t="s">
        <v>238</v>
      </c>
    </row>
    <row r="62" spans="1:7" ht="15" customHeight="1">
      <c r="A62" s="332">
        <v>59</v>
      </c>
      <c r="B62" s="332" t="s">
        <v>282</v>
      </c>
      <c r="C62" s="332" t="s">
        <v>219</v>
      </c>
      <c r="D62" s="332">
        <v>80</v>
      </c>
      <c r="E62" s="332" t="s">
        <v>220</v>
      </c>
      <c r="F62" s="332">
        <v>9.1999999999999993</v>
      </c>
      <c r="G62" s="332">
        <v>0.95</v>
      </c>
    </row>
    <row r="63" spans="1:7" ht="15" customHeight="1">
      <c r="A63" s="332">
        <v>60</v>
      </c>
      <c r="B63" s="332" t="s">
        <v>283</v>
      </c>
      <c r="C63" s="332" t="s">
        <v>219</v>
      </c>
      <c r="D63" s="332">
        <v>100</v>
      </c>
      <c r="E63" s="332" t="s">
        <v>224</v>
      </c>
      <c r="F63" s="332">
        <v>6.95</v>
      </c>
      <c r="G63" s="332" t="s">
        <v>385</v>
      </c>
    </row>
    <row r="64" spans="1:7" ht="15" customHeight="1">
      <c r="A64" s="332">
        <v>61</v>
      </c>
      <c r="B64" s="332" t="s">
        <v>283</v>
      </c>
      <c r="C64" s="332" t="s">
        <v>219</v>
      </c>
      <c r="D64" s="332">
        <v>60</v>
      </c>
      <c r="E64" s="332" t="s">
        <v>220</v>
      </c>
      <c r="F64" s="332">
        <v>13.9</v>
      </c>
      <c r="G64" s="332" t="s">
        <v>246</v>
      </c>
    </row>
    <row r="65" spans="1:15" ht="15" customHeight="1">
      <c r="A65" s="332">
        <v>62</v>
      </c>
      <c r="B65" s="332" t="s">
        <v>284</v>
      </c>
      <c r="C65" s="332" t="s">
        <v>219</v>
      </c>
      <c r="D65" s="332">
        <v>60</v>
      </c>
      <c r="E65" s="332" t="s">
        <v>249</v>
      </c>
      <c r="F65" s="332">
        <v>12.5</v>
      </c>
      <c r="G65" s="332" t="s">
        <v>285</v>
      </c>
      <c r="H65" s="327"/>
      <c r="I65" s="327"/>
      <c r="J65" s="327"/>
      <c r="K65" s="327"/>
      <c r="L65" s="327"/>
      <c r="M65" s="327"/>
      <c r="N65" s="327"/>
      <c r="O65" s="327"/>
    </row>
    <row r="66" spans="1:15" ht="15" customHeight="1">
      <c r="A66" s="332">
        <v>63</v>
      </c>
      <c r="B66" s="332" t="s">
        <v>286</v>
      </c>
      <c r="C66" s="332" t="s">
        <v>219</v>
      </c>
      <c r="D66" s="332">
        <v>108</v>
      </c>
      <c r="E66" s="332" t="s">
        <v>224</v>
      </c>
      <c r="F66" s="332">
        <v>5.8</v>
      </c>
      <c r="G66" s="332" t="s">
        <v>287</v>
      </c>
      <c r="H66" s="327"/>
      <c r="I66" s="327"/>
      <c r="J66" s="327"/>
      <c r="K66" s="327"/>
      <c r="L66" s="327"/>
      <c r="M66" s="327"/>
      <c r="N66" s="327"/>
      <c r="O66" s="327"/>
    </row>
    <row r="67" spans="1:15" ht="15" customHeight="1">
      <c r="A67" s="332">
        <v>64</v>
      </c>
      <c r="B67" s="332" t="s">
        <v>288</v>
      </c>
      <c r="C67" s="332" t="s">
        <v>219</v>
      </c>
      <c r="D67" s="332">
        <v>154</v>
      </c>
      <c r="E67" s="332" t="s">
        <v>224</v>
      </c>
      <c r="F67" s="332">
        <v>5.7</v>
      </c>
      <c r="G67" s="332" t="s">
        <v>289</v>
      </c>
      <c r="H67" s="326">
        <v>100</v>
      </c>
      <c r="I67" s="327"/>
      <c r="J67" s="327"/>
      <c r="K67" s="327"/>
      <c r="L67" s="327"/>
      <c r="M67" s="327"/>
      <c r="N67" s="327"/>
      <c r="O67" s="327"/>
    </row>
    <row r="68" spans="1:15" ht="15" customHeight="1">
      <c r="A68" s="332">
        <v>65</v>
      </c>
      <c r="B68" s="332" t="s">
        <v>290</v>
      </c>
      <c r="C68" s="332" t="s">
        <v>219</v>
      </c>
      <c r="D68" s="332">
        <v>154</v>
      </c>
      <c r="E68" s="332" t="s">
        <v>224</v>
      </c>
      <c r="F68" s="332">
        <v>5.9</v>
      </c>
      <c r="G68" s="332" t="s">
        <v>289</v>
      </c>
      <c r="H68" s="326">
        <v>108</v>
      </c>
      <c r="I68" s="327"/>
      <c r="J68" s="327"/>
      <c r="K68" s="327"/>
      <c r="L68" s="327"/>
      <c r="M68" s="326">
        <v>1.4</v>
      </c>
      <c r="N68" s="326">
        <v>4</v>
      </c>
      <c r="O68" s="326">
        <v>5.6</v>
      </c>
    </row>
    <row r="69" spans="1:15" ht="15" customHeight="1">
      <c r="A69" s="332">
        <v>66</v>
      </c>
      <c r="B69" s="332" t="s">
        <v>389</v>
      </c>
      <c r="C69" s="332" t="s">
        <v>219</v>
      </c>
      <c r="D69" s="332">
        <v>120</v>
      </c>
      <c r="E69" s="332" t="s">
        <v>220</v>
      </c>
      <c r="F69" s="332">
        <v>6</v>
      </c>
      <c r="G69" s="332" t="s">
        <v>390</v>
      </c>
      <c r="H69" s="327"/>
      <c r="I69" s="327"/>
      <c r="J69" s="327"/>
      <c r="K69" s="327"/>
      <c r="L69" s="327"/>
      <c r="M69" s="327"/>
      <c r="N69" s="327"/>
      <c r="O69" s="327"/>
    </row>
    <row r="70" spans="1:15" ht="15" customHeight="1">
      <c r="A70" s="332">
        <v>67</v>
      </c>
      <c r="B70" s="332" t="s">
        <v>291</v>
      </c>
      <c r="C70" s="332" t="s">
        <v>219</v>
      </c>
      <c r="D70" s="332">
        <v>108</v>
      </c>
      <c r="E70" s="332" t="s">
        <v>234</v>
      </c>
      <c r="F70" s="332">
        <v>7.4249999999999998</v>
      </c>
      <c r="G70" s="332" t="s">
        <v>292</v>
      </c>
      <c r="H70" s="327"/>
      <c r="I70" s="327"/>
      <c r="J70" s="327"/>
      <c r="K70" s="327"/>
      <c r="L70" s="327"/>
      <c r="M70" s="327"/>
      <c r="N70" s="327"/>
      <c r="O70" s="327"/>
    </row>
    <row r="71" spans="1:15" ht="15" customHeight="1">
      <c r="A71" s="332">
        <v>68</v>
      </c>
      <c r="B71" s="332" t="s">
        <v>293</v>
      </c>
      <c r="C71" s="332" t="s">
        <v>219</v>
      </c>
      <c r="D71" s="332">
        <v>75</v>
      </c>
      <c r="E71" s="332" t="s">
        <v>249</v>
      </c>
      <c r="F71" s="332">
        <v>11.2</v>
      </c>
      <c r="G71" s="332" t="s">
        <v>266</v>
      </c>
      <c r="H71" s="327"/>
      <c r="I71" s="327"/>
      <c r="J71" s="327"/>
      <c r="K71" s="327"/>
      <c r="L71" s="327"/>
      <c r="M71" s="327"/>
      <c r="N71" s="327"/>
      <c r="O71" s="327"/>
    </row>
    <row r="72" spans="1:15" ht="15" customHeight="1">
      <c r="A72" s="332">
        <v>69</v>
      </c>
      <c r="B72" s="332" t="s">
        <v>294</v>
      </c>
      <c r="C72" s="332" t="s">
        <v>219</v>
      </c>
      <c r="D72" s="332">
        <v>60</v>
      </c>
      <c r="E72" s="332" t="s">
        <v>223</v>
      </c>
      <c r="F72" s="332">
        <v>13.3</v>
      </c>
      <c r="G72" s="332" t="s">
        <v>238</v>
      </c>
      <c r="H72" s="327"/>
      <c r="I72" s="327"/>
      <c r="J72" s="327"/>
      <c r="K72" s="327"/>
      <c r="L72" s="327"/>
      <c r="M72" s="327"/>
      <c r="N72" s="327"/>
      <c r="O72" s="327"/>
    </row>
  </sheetData>
  <mergeCells count="1">
    <mergeCell ref="A2:G2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N11" sqref="N11"/>
    </sheetView>
  </sheetViews>
  <sheetFormatPr defaultRowHeight="14.25"/>
  <sheetData>
    <row r="1" spans="1:9">
      <c r="A1" s="593" t="s">
        <v>342</v>
      </c>
      <c r="B1" s="593"/>
      <c r="C1" s="593"/>
      <c r="D1" s="593"/>
      <c r="E1" s="593"/>
      <c r="F1" s="593"/>
      <c r="G1" s="593"/>
      <c r="H1" s="593"/>
      <c r="I1" s="593"/>
    </row>
    <row r="2" spans="1:9">
      <c r="A2" s="317" t="s">
        <v>104</v>
      </c>
      <c r="B2" s="317" t="s">
        <v>343</v>
      </c>
      <c r="C2" s="318" t="s">
        <v>344</v>
      </c>
      <c r="D2" s="317" t="s">
        <v>345</v>
      </c>
      <c r="E2" s="318" t="s">
        <v>346</v>
      </c>
      <c r="F2" s="318" t="s">
        <v>347</v>
      </c>
      <c r="G2" s="318" t="s">
        <v>348</v>
      </c>
      <c r="H2" s="318" t="s">
        <v>349</v>
      </c>
      <c r="I2" s="319" t="s">
        <v>441</v>
      </c>
    </row>
    <row r="3" spans="1:9">
      <c r="A3" s="594" t="s">
        <v>350</v>
      </c>
      <c r="B3" s="317" t="s">
        <v>68</v>
      </c>
      <c r="C3" s="320">
        <f>'[1]24.01-24.04 '!C3+'[1]24.05-24.12 '!C3</f>
        <v>85100</v>
      </c>
      <c r="D3" s="320">
        <f>'[1]24.01-24.04 '!D3+'[1]24.05-24.12 '!D3</f>
        <v>103</v>
      </c>
      <c r="E3" s="320">
        <f>'[1]24.01-24.04 '!E3+'[1]24.05-24.12 '!E3</f>
        <v>18</v>
      </c>
      <c r="F3" s="320">
        <f>'[1]24.01-24.04 '!F3+'[1]24.05-24.12 '!F3</f>
        <v>0</v>
      </c>
      <c r="G3" s="320">
        <f>'[1]24.01-24.04 '!G3+'[1]24.05-24.12 '!G3</f>
        <v>0</v>
      </c>
      <c r="H3" s="320">
        <f>'[1]24.01-24.04 '!H3+'[1]24.05-24.12 '!H3</f>
        <v>355</v>
      </c>
      <c r="I3" s="319">
        <f>C3*0.0116+D3*0.73+E3*0.5775+F3*0.34605+G3*2.079+H3*0.012</f>
        <v>1077.0049999999999</v>
      </c>
    </row>
    <row r="4" spans="1:9">
      <c r="A4" s="595"/>
      <c r="B4" s="317" t="s">
        <v>83</v>
      </c>
      <c r="C4" s="320">
        <f>'[1]24.01-24.04 '!C4+'[1]24.05-24.12 '!C4</f>
        <v>13400</v>
      </c>
      <c r="D4" s="320">
        <f>'[1]24.01-24.04 '!D4+'[1]24.05-24.12 '!D4</f>
        <v>62</v>
      </c>
      <c r="E4" s="320">
        <f>'[1]24.01-24.04 '!E4+'[1]24.05-24.12 '!E4</f>
        <v>7</v>
      </c>
      <c r="F4" s="320">
        <f>'[1]24.01-24.04 '!F4+'[1]24.05-24.12 '!F4</f>
        <v>0</v>
      </c>
      <c r="G4" s="320">
        <f>'[1]24.01-24.04 '!G4+'[1]24.05-24.12 '!G4</f>
        <v>0</v>
      </c>
      <c r="H4" s="320">
        <f>'[1]24.01-24.04 '!H4+'[1]24.05-24.12 '!H4</f>
        <v>124</v>
      </c>
      <c r="I4" s="319">
        <f t="shared" ref="I4:I13" si="0">C4*0.0116+D4*0.73+E4*0.5775+F4*0.34605+G4*2.079+H4*0.012</f>
        <v>206.23049999999998</v>
      </c>
    </row>
    <row r="5" spans="1:9">
      <c r="A5" s="595"/>
      <c r="B5" s="317" t="s">
        <v>76</v>
      </c>
      <c r="C5" s="320">
        <f>'[1]24.01-24.04 '!C5+'[1]24.05-24.12 '!C5</f>
        <v>0</v>
      </c>
      <c r="D5" s="320">
        <f>'[1]24.01-24.04 '!D5+'[1]24.05-24.12 '!D5</f>
        <v>140</v>
      </c>
      <c r="E5" s="320">
        <f>'[1]24.01-24.04 '!E5+'[1]24.05-24.12 '!E5</f>
        <v>7</v>
      </c>
      <c r="F5" s="320">
        <f>'[1]24.01-24.04 '!F5+'[1]24.05-24.12 '!F5</f>
        <v>0</v>
      </c>
      <c r="G5" s="320">
        <f>'[1]24.01-24.04 '!G5+'[1]24.05-24.12 '!G5</f>
        <v>0</v>
      </c>
      <c r="H5" s="320">
        <f>'[1]24.01-24.04 '!H5+'[1]24.05-24.12 '!H5</f>
        <v>432</v>
      </c>
      <c r="I5" s="319">
        <f t="shared" si="0"/>
        <v>111.4265</v>
      </c>
    </row>
    <row r="6" spans="1:9">
      <c r="A6" s="595"/>
      <c r="B6" s="317" t="s">
        <v>87</v>
      </c>
      <c r="C6" s="320">
        <f>'[1]24.01-24.04 '!C6+'[1]24.05-24.12 '!C6</f>
        <v>17761</v>
      </c>
      <c r="D6" s="320">
        <f>'[1]24.01-24.04 '!D6+'[1]24.05-24.12 '!D6</f>
        <v>136</v>
      </c>
      <c r="E6" s="320">
        <f>'[1]24.01-24.04 '!E6+'[1]24.05-24.12 '!E6</f>
        <v>13</v>
      </c>
      <c r="F6" s="320">
        <f>'[1]24.01-24.04 '!F6+'[1]24.05-24.12 '!F6</f>
        <v>0</v>
      </c>
      <c r="G6" s="320">
        <f>'[1]24.01-24.04 '!G6+'[1]24.05-24.12 '!G6</f>
        <v>0</v>
      </c>
      <c r="H6" s="320">
        <f>'[1]24.01-24.04 '!H6+'[1]24.05-24.12 '!H6</f>
        <v>543</v>
      </c>
      <c r="I6" s="319">
        <f t="shared" si="0"/>
        <v>319.33109999999999</v>
      </c>
    </row>
    <row r="7" spans="1:9">
      <c r="A7" s="596"/>
      <c r="B7" s="317" t="s">
        <v>91</v>
      </c>
      <c r="C7" s="320">
        <f>'[1]24.01-24.04 '!C7+'[1]24.05-24.12 '!C7</f>
        <v>0</v>
      </c>
      <c r="D7" s="320">
        <f>'[1]24.01-24.04 '!D7+'[1]24.05-24.12 '!D7</f>
        <v>110</v>
      </c>
      <c r="E7" s="320">
        <f>'[1]24.01-24.04 '!E7+'[1]24.05-24.12 '!E7</f>
        <v>5</v>
      </c>
      <c r="F7" s="320">
        <f>'[1]24.01-24.04 '!F7+'[1]24.05-24.12 '!F7</f>
        <v>5</v>
      </c>
      <c r="G7" s="320">
        <f>'[1]24.01-24.04 '!G7+'[1]24.05-24.12 '!G7</f>
        <v>0</v>
      </c>
      <c r="H7" s="320">
        <f>'[1]24.01-24.04 '!H7+'[1]24.05-24.12 '!H7</f>
        <v>168</v>
      </c>
      <c r="I7" s="319">
        <f t="shared" si="0"/>
        <v>86.933750000000003</v>
      </c>
    </row>
    <row r="8" spans="1:9">
      <c r="A8" s="597" t="s">
        <v>351</v>
      </c>
      <c r="B8" s="317" t="s">
        <v>8</v>
      </c>
      <c r="C8" s="320">
        <f>'[1]24.01-24.04 '!C8+'[1]24.05-24.12 '!C8</f>
        <v>62520</v>
      </c>
      <c r="D8" s="320">
        <f>'[1]24.01-24.04 '!D8+'[1]24.05-24.12 '!D8</f>
        <v>176</v>
      </c>
      <c r="E8" s="320">
        <f>'[1]24.01-24.04 '!E8+'[1]24.05-24.12 '!E8</f>
        <v>7</v>
      </c>
      <c r="F8" s="320">
        <f>'[1]24.01-24.04 '!F8+'[1]24.05-24.12 '!F8</f>
        <v>0</v>
      </c>
      <c r="G8" s="320">
        <f>'[1]24.01-24.04 '!G8+'[1]24.05-24.12 '!G8</f>
        <v>0</v>
      </c>
      <c r="H8" s="320">
        <f>'[1]24.01-24.04 '!H8+'[1]24.05-24.12 '!H8</f>
        <v>2798</v>
      </c>
      <c r="I8" s="319">
        <f t="shared" si="0"/>
        <v>891.33050000000003</v>
      </c>
    </row>
    <row r="9" spans="1:9">
      <c r="A9" s="597"/>
      <c r="B9" s="317" t="s">
        <v>63</v>
      </c>
      <c r="C9" s="320">
        <f>'[1]24.01-24.04 '!C9+'[1]24.05-24.12 '!C9</f>
        <v>152480</v>
      </c>
      <c r="D9" s="320">
        <f>'[1]24.01-24.04 '!D9+'[1]24.05-24.12 '!D9</f>
        <v>90</v>
      </c>
      <c r="E9" s="320">
        <f>'[1]24.01-24.04 '!E9+'[1]24.05-24.12 '!E9</f>
        <v>11</v>
      </c>
      <c r="F9" s="320">
        <f>'[1]24.01-24.04 '!F9+'[1]24.05-24.12 '!F9</f>
        <v>0</v>
      </c>
      <c r="G9" s="320">
        <f>'[1]24.01-24.04 '!G9+'[1]24.05-24.12 '!G9</f>
        <v>0</v>
      </c>
      <c r="H9" s="320">
        <f>'[1]24.01-24.04 '!H9+'[1]24.05-24.12 '!H9</f>
        <v>422</v>
      </c>
      <c r="I9" s="319">
        <f t="shared" si="0"/>
        <v>1845.8844999999999</v>
      </c>
    </row>
    <row r="10" spans="1:9">
      <c r="A10" s="597"/>
      <c r="B10" s="317" t="s">
        <v>352</v>
      </c>
      <c r="C10" s="320">
        <f>'[1]24.01-24.04 '!C10+'[1]24.05-24.12 '!C10</f>
        <v>140080</v>
      </c>
      <c r="D10" s="320">
        <f>'[1]24.01-24.04 '!D10+'[1]24.05-24.12 '!D10</f>
        <v>158</v>
      </c>
      <c r="E10" s="320">
        <f>'[1]24.01-24.04 '!E10+'[1]24.05-24.12 '!E10</f>
        <v>8</v>
      </c>
      <c r="F10" s="320">
        <f>'[1]24.01-24.04 '!F10+'[1]24.05-24.12 '!F10</f>
        <v>0</v>
      </c>
      <c r="G10" s="320">
        <f>'[1]24.01-24.04 '!G10+'[1]24.05-24.12 '!G10</f>
        <v>0</v>
      </c>
      <c r="H10" s="320">
        <f>'[1]24.01-24.04 '!H10+'[1]24.05-24.12 '!H10</f>
        <v>3106</v>
      </c>
      <c r="I10" s="319">
        <f t="shared" si="0"/>
        <v>1782.1599999999996</v>
      </c>
    </row>
    <row r="11" spans="1:9">
      <c r="A11" s="597"/>
      <c r="B11" s="317" t="s">
        <v>38</v>
      </c>
      <c r="C11" s="320">
        <f>'[1]24.01-24.04 '!C11+'[1]24.05-24.12 '!C11</f>
        <v>0</v>
      </c>
      <c r="D11" s="320">
        <f>'[1]24.01-24.04 '!D11+'[1]24.05-24.12 '!D11</f>
        <v>38</v>
      </c>
      <c r="E11" s="320">
        <f>'[1]24.01-24.04 '!E11+'[1]24.05-24.12 '!E11</f>
        <v>2</v>
      </c>
      <c r="F11" s="320">
        <f>'[1]24.01-24.04 '!F11+'[1]24.05-24.12 '!F11</f>
        <v>0</v>
      </c>
      <c r="G11" s="320">
        <f>'[1]24.01-24.04 '!G11+'[1]24.05-24.12 '!G11</f>
        <v>0</v>
      </c>
      <c r="H11" s="320">
        <f>'[1]24.01-24.04 '!H11+'[1]24.05-24.12 '!H11</f>
        <v>449</v>
      </c>
      <c r="I11" s="319">
        <f t="shared" si="0"/>
        <v>34.283000000000001</v>
      </c>
    </row>
    <row r="12" spans="1:9">
      <c r="A12" s="597"/>
      <c r="B12" s="317" t="s">
        <v>53</v>
      </c>
      <c r="C12" s="320">
        <f>'[1]24.01-24.04 '!C12+'[1]24.05-24.12 '!C12</f>
        <v>1044</v>
      </c>
      <c r="D12" s="320">
        <f>'[1]24.01-24.04 '!D12+'[1]24.05-24.12 '!D12</f>
        <v>48</v>
      </c>
      <c r="E12" s="320">
        <f>'[1]24.01-24.04 '!E12+'[1]24.05-24.12 '!E12</f>
        <v>5</v>
      </c>
      <c r="F12" s="320">
        <f>'[1]24.01-24.04 '!F12+'[1]24.05-24.12 '!F12</f>
        <v>0</v>
      </c>
      <c r="G12" s="320">
        <f>'[1]24.01-24.04 '!G12+'[1]24.05-24.12 '!G12</f>
        <v>0</v>
      </c>
      <c r="H12" s="320">
        <f>'[1]24.01-24.04 '!H12+'[1]24.05-24.12 '!H12</f>
        <v>263</v>
      </c>
      <c r="I12" s="319">
        <f t="shared" si="0"/>
        <v>53.193899999999999</v>
      </c>
    </row>
    <row r="13" spans="1:9">
      <c r="A13" s="597"/>
      <c r="B13" s="317" t="s">
        <v>29</v>
      </c>
      <c r="C13" s="320">
        <f>'[1]24.01-24.04 '!C13+'[1]24.05-24.12 '!C13</f>
        <v>49081</v>
      </c>
      <c r="D13" s="320">
        <f>'[1]24.01-24.04 '!D13+'[1]24.05-24.12 '!D13</f>
        <v>134</v>
      </c>
      <c r="E13" s="320">
        <f>'[1]24.01-24.04 '!E13+'[1]24.05-24.12 '!E13</f>
        <v>9</v>
      </c>
      <c r="F13" s="320">
        <f>'[1]24.01-24.04 '!F13+'[1]24.05-24.12 '!F13</f>
        <v>0</v>
      </c>
      <c r="G13" s="320">
        <f>'[1]24.01-24.04 '!G13+'[1]24.05-24.12 '!G13</f>
        <v>0</v>
      </c>
      <c r="H13" s="320">
        <f>'[1]24.01-24.04 '!H13+'[1]24.05-24.12 '!H13</f>
        <v>631</v>
      </c>
      <c r="I13" s="319">
        <f t="shared" si="0"/>
        <v>679.92909999999995</v>
      </c>
    </row>
    <row r="14" spans="1:9">
      <c r="A14" s="597"/>
      <c r="B14" s="317" t="s">
        <v>47</v>
      </c>
      <c r="C14" s="320">
        <f>'[1]24.01-24.04 '!C14+'[1]24.05-24.12 '!C14</f>
        <v>21322</v>
      </c>
      <c r="D14" s="320">
        <f>'[1]24.01-24.04 '!D14+'[1]24.05-24.12 '!D14</f>
        <v>54</v>
      </c>
      <c r="E14" s="320">
        <f>'[1]24.01-24.04 '!E14+'[1]24.05-24.12 '!E14</f>
        <v>5</v>
      </c>
      <c r="F14" s="320">
        <f>'[1]24.01-24.04 '!F14+'[1]24.05-24.12 '!F14</f>
        <v>0</v>
      </c>
      <c r="G14" s="320">
        <f>'[1]24.01-24.04 '!G14+'[1]24.05-24.12 '!G14</f>
        <v>0</v>
      </c>
      <c r="H14" s="320">
        <f>'[1]24.01-24.04 '!H14+'[1]24.05-24.12 '!H14</f>
        <v>6815</v>
      </c>
      <c r="I14" s="319">
        <f>C14*0.0116+D14*0.73+E14*0.5775+F14*0.34605+G14*2.079+H14*0.012</f>
        <v>371.42269999999996</v>
      </c>
    </row>
    <row r="15" spans="1:9">
      <c r="A15" s="321" t="s">
        <v>353</v>
      </c>
      <c r="B15" s="322"/>
      <c r="C15" s="323">
        <f>SUM(C3:C14)</f>
        <v>542788</v>
      </c>
      <c r="D15" s="323">
        <f t="shared" ref="D15:I15" si="1">SUM(D3:D14)</f>
        <v>1249</v>
      </c>
      <c r="E15" s="323">
        <f t="shared" si="1"/>
        <v>97</v>
      </c>
      <c r="F15" s="323">
        <f t="shared" si="1"/>
        <v>5</v>
      </c>
      <c r="G15" s="323">
        <f t="shared" si="1"/>
        <v>0</v>
      </c>
      <c r="H15" s="323">
        <f t="shared" si="1"/>
        <v>16106</v>
      </c>
      <c r="I15" s="322">
        <f t="shared" si="1"/>
        <v>7459.1305500000008</v>
      </c>
    </row>
  </sheetData>
  <mergeCells count="3">
    <mergeCell ref="A1:I1"/>
    <mergeCell ref="A3:A7"/>
    <mergeCell ref="A8:A14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F13" sqref="F13"/>
    </sheetView>
  </sheetViews>
  <sheetFormatPr defaultColWidth="9" defaultRowHeight="14.25"/>
  <cols>
    <col min="1" max="1" width="14.625" customWidth="1"/>
    <col min="2" max="2" width="37" customWidth="1"/>
    <col min="3" max="3" width="14.25" style="98" customWidth="1"/>
    <col min="4" max="4" width="11.125" style="98" customWidth="1"/>
    <col min="5" max="5" width="13" customWidth="1"/>
    <col min="6" max="6" width="55.625" customWidth="1"/>
    <col min="7" max="7" width="23.5" style="76" customWidth="1"/>
    <col min="9" max="9" width="9.5" bestFit="1" customWidth="1"/>
  </cols>
  <sheetData>
    <row r="1" spans="1:10">
      <c r="A1" s="125" t="s">
        <v>432</v>
      </c>
    </row>
    <row r="2" spans="1:10" ht="30" customHeight="1" thickBot="1">
      <c r="A2" s="415" t="s">
        <v>431</v>
      </c>
      <c r="B2" s="416"/>
      <c r="C2" s="416"/>
      <c r="D2" s="416"/>
      <c r="E2" s="416"/>
      <c r="F2" s="416"/>
      <c r="G2" s="78"/>
    </row>
    <row r="3" spans="1:10" s="69" customFormat="1" ht="19.5" customHeight="1">
      <c r="A3" s="432" t="s">
        <v>181</v>
      </c>
      <c r="B3" s="434" t="s">
        <v>104</v>
      </c>
      <c r="C3" s="436" t="s">
        <v>311</v>
      </c>
      <c r="D3" s="438" t="s">
        <v>297</v>
      </c>
      <c r="E3" s="434" t="s">
        <v>176</v>
      </c>
      <c r="F3" s="439" t="s">
        <v>114</v>
      </c>
    </row>
    <row r="4" spans="1:10" s="69" customFormat="1" ht="19.5" customHeight="1">
      <c r="A4" s="433"/>
      <c r="B4" s="435"/>
      <c r="C4" s="437"/>
      <c r="D4" s="437"/>
      <c r="E4" s="435"/>
      <c r="F4" s="440"/>
    </row>
    <row r="5" spans="1:10" ht="19.5" customHeight="1">
      <c r="A5" s="429" t="s">
        <v>340</v>
      </c>
      <c r="B5" s="301" t="s">
        <v>312</v>
      </c>
      <c r="C5" s="180">
        <v>16726</v>
      </c>
      <c r="D5" s="179"/>
      <c r="E5" s="178"/>
      <c r="F5" s="304" t="s">
        <v>449</v>
      </c>
      <c r="G5"/>
    </row>
    <row r="6" spans="1:10" ht="24.75" customHeight="1">
      <c r="A6" s="430"/>
      <c r="B6" s="302" t="s">
        <v>132</v>
      </c>
      <c r="C6" s="179">
        <v>9625</v>
      </c>
      <c r="D6" s="179"/>
      <c r="E6" s="178"/>
      <c r="F6" s="304" t="s">
        <v>471</v>
      </c>
      <c r="G6"/>
      <c r="I6" s="300"/>
      <c r="J6">
        <f>I6*G7</f>
        <v>0</v>
      </c>
    </row>
    <row r="7" spans="1:10" ht="23.25" customHeight="1">
      <c r="A7" s="430"/>
      <c r="B7" s="301" t="s">
        <v>327</v>
      </c>
      <c r="C7" s="179">
        <v>7331</v>
      </c>
      <c r="D7" s="179"/>
      <c r="E7" s="178"/>
      <c r="F7" s="304" t="s">
        <v>472</v>
      </c>
      <c r="G7"/>
      <c r="I7" s="300"/>
      <c r="J7">
        <f>I7*G7</f>
        <v>0</v>
      </c>
    </row>
    <row r="8" spans="1:10" ht="19.5" customHeight="1">
      <c r="A8" s="430"/>
      <c r="B8" s="303" t="s">
        <v>204</v>
      </c>
      <c r="C8" s="180">
        <v>3417</v>
      </c>
      <c r="D8" s="180"/>
      <c r="E8" s="178"/>
      <c r="F8" s="304" t="s">
        <v>472</v>
      </c>
      <c r="G8"/>
      <c r="I8" s="300"/>
      <c r="J8">
        <f>I8*G7</f>
        <v>0</v>
      </c>
    </row>
    <row r="9" spans="1:10" ht="19.5" customHeight="1">
      <c r="A9" s="430"/>
      <c r="B9" s="303" t="s">
        <v>412</v>
      </c>
      <c r="C9" s="180">
        <v>446</v>
      </c>
      <c r="D9" s="180"/>
      <c r="E9" s="178"/>
      <c r="F9" s="304" t="s">
        <v>473</v>
      </c>
      <c r="G9"/>
    </row>
    <row r="10" spans="1:10" ht="19.5" customHeight="1">
      <c r="A10" s="430"/>
      <c r="B10" s="303" t="s">
        <v>413</v>
      </c>
      <c r="C10" s="180"/>
      <c r="D10" s="180"/>
      <c r="E10" s="178"/>
      <c r="F10" s="304" t="s">
        <v>474</v>
      </c>
      <c r="G10"/>
    </row>
    <row r="11" spans="1:10" ht="19.5" customHeight="1" thickBot="1">
      <c r="A11" s="431"/>
      <c r="B11" s="381" t="s">
        <v>326</v>
      </c>
      <c r="C11" s="181"/>
      <c r="D11" s="181"/>
      <c r="E11" s="182"/>
      <c r="F11" s="305" t="s">
        <v>341</v>
      </c>
      <c r="G11"/>
    </row>
    <row r="12" spans="1:10">
      <c r="A12" s="306" t="s">
        <v>409</v>
      </c>
      <c r="B12" s="306"/>
      <c r="C12" s="378"/>
      <c r="D12" s="378"/>
      <c r="E12" s="306"/>
      <c r="F12" s="48"/>
      <c r="G12"/>
    </row>
    <row r="13" spans="1:10">
      <c r="A13" s="417" t="s">
        <v>417</v>
      </c>
      <c r="B13" s="417"/>
      <c r="C13" s="417"/>
      <c r="D13" s="417"/>
      <c r="E13" s="417"/>
    </row>
    <row r="14" spans="1:10">
      <c r="A14" s="417" t="s">
        <v>418</v>
      </c>
      <c r="B14" s="417"/>
      <c r="C14" s="417"/>
      <c r="D14" s="417"/>
      <c r="E14" s="417"/>
    </row>
    <row r="15" spans="1:10">
      <c r="A15" s="306" t="s">
        <v>419</v>
      </c>
      <c r="B15" s="306"/>
    </row>
  </sheetData>
  <mergeCells count="10">
    <mergeCell ref="A14:E14"/>
    <mergeCell ref="A5:A11"/>
    <mergeCell ref="A13:E13"/>
    <mergeCell ref="A2:F2"/>
    <mergeCell ref="A3:A4"/>
    <mergeCell ref="B3:B4"/>
    <mergeCell ref="C3:C4"/>
    <mergeCell ref="D3:D4"/>
    <mergeCell ref="E3:E4"/>
    <mergeCell ref="F3:F4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E41"/>
  <sheetViews>
    <sheetView tabSelected="1" topLeftCell="A22" zoomScaleSheetLayoutView="100" workbookViewId="0">
      <selection activeCell="I37" sqref="I37"/>
    </sheetView>
  </sheetViews>
  <sheetFormatPr defaultColWidth="9" defaultRowHeight="14.25"/>
  <cols>
    <col min="2" max="2" width="35.875" customWidth="1"/>
    <col min="3" max="3" width="15.25" style="11" customWidth="1"/>
    <col min="4" max="4" width="12.25" customWidth="1"/>
    <col min="5" max="5" width="27.25" customWidth="1"/>
  </cols>
  <sheetData>
    <row r="1" spans="1:5">
      <c r="A1" s="125" t="s">
        <v>434</v>
      </c>
    </row>
    <row r="2" spans="1:5" ht="24.75" customHeight="1" thickBot="1">
      <c r="A2" s="444" t="s">
        <v>133</v>
      </c>
      <c r="B2" s="444"/>
      <c r="C2" s="444"/>
      <c r="D2" s="444"/>
      <c r="E2" s="444"/>
    </row>
    <row r="3" spans="1:5" ht="15" thickBot="1">
      <c r="A3" s="124" t="s">
        <v>105</v>
      </c>
      <c r="B3" s="70" t="s">
        <v>106</v>
      </c>
      <c r="C3" s="70" t="s">
        <v>313</v>
      </c>
      <c r="D3" s="71" t="s">
        <v>124</v>
      </c>
      <c r="E3" s="72" t="s">
        <v>114</v>
      </c>
    </row>
    <row r="4" spans="1:5">
      <c r="A4" s="456" t="s">
        <v>108</v>
      </c>
      <c r="B4" s="445" t="s">
        <v>110</v>
      </c>
      <c r="C4" s="445"/>
      <c r="D4" s="445"/>
      <c r="E4" s="446"/>
    </row>
    <row r="5" spans="1:5">
      <c r="A5" s="456"/>
      <c r="B5" s="122" t="s">
        <v>298</v>
      </c>
      <c r="C5" s="9">
        <v>0</v>
      </c>
      <c r="D5" s="10"/>
      <c r="E5" s="68"/>
    </row>
    <row r="6" spans="1:5">
      <c r="A6" s="456"/>
      <c r="B6" s="122" t="s">
        <v>299</v>
      </c>
      <c r="C6" s="9">
        <v>0</v>
      </c>
      <c r="D6" s="10"/>
      <c r="E6" s="68"/>
    </row>
    <row r="7" spans="1:5">
      <c r="A7" s="456"/>
      <c r="B7" s="122" t="s">
        <v>300</v>
      </c>
      <c r="C7" s="9">
        <v>3413.15</v>
      </c>
      <c r="D7" s="10"/>
      <c r="E7" s="68"/>
    </row>
    <row r="8" spans="1:5">
      <c r="A8" s="456"/>
      <c r="B8" s="122" t="s">
        <v>301</v>
      </c>
      <c r="C8" s="9">
        <v>0</v>
      </c>
      <c r="D8" s="10"/>
      <c r="E8" s="68"/>
    </row>
    <row r="9" spans="1:5">
      <c r="A9" s="456"/>
      <c r="B9" s="122" t="s">
        <v>302</v>
      </c>
      <c r="C9" s="9">
        <v>0</v>
      </c>
      <c r="D9" s="10"/>
      <c r="E9" s="68"/>
    </row>
    <row r="10" spans="1:5">
      <c r="A10" s="456"/>
      <c r="B10" s="122" t="s">
        <v>303</v>
      </c>
      <c r="C10" s="9">
        <v>189.48</v>
      </c>
      <c r="D10" s="10"/>
      <c r="E10" s="68"/>
    </row>
    <row r="11" spans="1:5">
      <c r="A11" s="456"/>
      <c r="B11" s="122" t="s">
        <v>304</v>
      </c>
      <c r="C11" s="9">
        <v>0</v>
      </c>
      <c r="D11" s="10"/>
      <c r="E11" s="68"/>
    </row>
    <row r="12" spans="1:5">
      <c r="A12" s="456"/>
      <c r="B12" s="122" t="s">
        <v>305</v>
      </c>
      <c r="C12" s="9">
        <v>0</v>
      </c>
      <c r="D12" s="10"/>
      <c r="E12" s="68"/>
    </row>
    <row r="13" spans="1:5">
      <c r="A13" s="456"/>
      <c r="B13" s="122" t="s">
        <v>306</v>
      </c>
      <c r="C13" s="9">
        <v>0</v>
      </c>
      <c r="D13" s="10"/>
      <c r="E13" s="68"/>
    </row>
    <row r="14" spans="1:5">
      <c r="A14" s="456"/>
      <c r="B14" s="122" t="s">
        <v>307</v>
      </c>
      <c r="C14" s="9">
        <v>0</v>
      </c>
      <c r="D14" s="10"/>
      <c r="E14" s="68"/>
    </row>
    <row r="15" spans="1:5">
      <c r="A15" s="456"/>
      <c r="B15" s="122" t="s">
        <v>310</v>
      </c>
      <c r="C15" s="9">
        <v>0</v>
      </c>
      <c r="D15" s="103"/>
      <c r="E15" s="68"/>
    </row>
    <row r="16" spans="1:5">
      <c r="A16" s="456"/>
      <c r="B16" s="122" t="s">
        <v>308</v>
      </c>
      <c r="C16" s="9">
        <v>0</v>
      </c>
      <c r="D16" s="10"/>
      <c r="E16" s="68"/>
    </row>
    <row r="17" spans="1:5" ht="15" thickBot="1">
      <c r="A17" s="456"/>
      <c r="B17" s="123" t="s">
        <v>309</v>
      </c>
      <c r="C17" s="39">
        <v>269.75</v>
      </c>
      <c r="D17" s="74"/>
      <c r="E17" s="75"/>
    </row>
    <row r="18" spans="1:5" ht="15" thickBot="1">
      <c r="A18" s="457"/>
      <c r="B18" s="447" t="s">
        <v>175</v>
      </c>
      <c r="C18" s="448"/>
      <c r="D18" s="448"/>
      <c r="E18" s="449"/>
    </row>
    <row r="19" spans="1:5">
      <c r="A19" s="457"/>
      <c r="B19" s="183" t="s">
        <v>323</v>
      </c>
      <c r="C19" s="95">
        <v>1315.57</v>
      </c>
      <c r="D19" s="96"/>
      <c r="E19" s="97"/>
    </row>
    <row r="20" spans="1:5">
      <c r="A20" s="457"/>
      <c r="B20" s="184" t="s">
        <v>322</v>
      </c>
      <c r="C20" s="128">
        <v>3077.99</v>
      </c>
      <c r="D20" s="185"/>
      <c r="E20" s="186"/>
    </row>
    <row r="21" spans="1:5">
      <c r="A21" s="457"/>
      <c r="B21" s="184" t="s">
        <v>321</v>
      </c>
      <c r="C21" s="128">
        <v>2894.58</v>
      </c>
      <c r="D21" s="187"/>
      <c r="E21" s="156"/>
    </row>
    <row r="22" spans="1:5">
      <c r="A22" s="457"/>
      <c r="B22" s="188" t="s">
        <v>320</v>
      </c>
      <c r="C22" s="128">
        <v>1946.64</v>
      </c>
      <c r="D22" s="187"/>
      <c r="E22" s="186"/>
    </row>
    <row r="23" spans="1:5">
      <c r="A23" s="457"/>
      <c r="B23" s="184" t="s">
        <v>319</v>
      </c>
      <c r="C23" s="128">
        <v>319</v>
      </c>
      <c r="D23" s="187"/>
      <c r="E23" s="156"/>
    </row>
    <row r="24" spans="1:5">
      <c r="A24" s="457"/>
      <c r="B24" s="189" t="s">
        <v>111</v>
      </c>
      <c r="C24" s="190">
        <v>0</v>
      </c>
      <c r="D24" s="190"/>
      <c r="E24" s="191"/>
    </row>
    <row r="25" spans="1:5">
      <c r="A25" s="457"/>
      <c r="B25" s="189" t="s">
        <v>112</v>
      </c>
      <c r="C25" s="190">
        <v>0</v>
      </c>
      <c r="D25" s="190"/>
      <c r="E25" s="191"/>
    </row>
    <row r="26" spans="1:5" ht="15" thickBot="1">
      <c r="A26" s="457"/>
      <c r="B26" s="354" t="s">
        <v>170</v>
      </c>
      <c r="C26" s="352">
        <v>0</v>
      </c>
      <c r="D26" s="352"/>
      <c r="E26" s="75"/>
    </row>
    <row r="27" spans="1:5" ht="15" thickBot="1">
      <c r="A27" s="457"/>
      <c r="B27" s="464" t="s">
        <v>325</v>
      </c>
      <c r="C27" s="465"/>
      <c r="D27" s="465"/>
      <c r="E27" s="466"/>
    </row>
    <row r="28" spans="1:5">
      <c r="A28" s="457"/>
      <c r="B28" s="402" t="s">
        <v>415</v>
      </c>
      <c r="C28" s="355">
        <v>51.45</v>
      </c>
      <c r="D28" s="450"/>
      <c r="E28" s="462" t="s">
        <v>397</v>
      </c>
    </row>
    <row r="29" spans="1:5">
      <c r="A29" s="457"/>
      <c r="B29" s="407" t="s">
        <v>416</v>
      </c>
      <c r="C29" s="406">
        <v>502.01</v>
      </c>
      <c r="D29" s="451"/>
      <c r="E29" s="463"/>
    </row>
    <row r="30" spans="1:5">
      <c r="A30" s="457"/>
      <c r="B30" s="407" t="s">
        <v>168</v>
      </c>
      <c r="C30" s="406">
        <v>173.47</v>
      </c>
      <c r="D30" s="452"/>
      <c r="E30" s="463"/>
    </row>
    <row r="31" spans="1:5" ht="15" thickBot="1">
      <c r="A31" s="457"/>
      <c r="B31" s="353" t="s">
        <v>169</v>
      </c>
      <c r="C31" s="408">
        <v>5673.8038999999926</v>
      </c>
      <c r="D31" s="409"/>
      <c r="E31" s="410"/>
    </row>
    <row r="32" spans="1:5">
      <c r="A32" s="457"/>
      <c r="B32" s="404" t="s">
        <v>393</v>
      </c>
      <c r="C32" s="405">
        <v>57</v>
      </c>
      <c r="D32" s="451"/>
      <c r="E32" s="459" t="s">
        <v>396</v>
      </c>
    </row>
    <row r="33" spans="1:5">
      <c r="A33" s="457"/>
      <c r="B33" s="184" t="s">
        <v>394</v>
      </c>
      <c r="C33" s="351">
        <v>293</v>
      </c>
      <c r="D33" s="451"/>
      <c r="E33" s="460"/>
    </row>
    <row r="34" spans="1:5" ht="15" thickBot="1">
      <c r="A34" s="457"/>
      <c r="B34" s="353" t="s">
        <v>395</v>
      </c>
      <c r="C34" s="195">
        <v>114</v>
      </c>
      <c r="D34" s="458"/>
      <c r="E34" s="461"/>
    </row>
    <row r="35" spans="1:5">
      <c r="A35" s="457"/>
      <c r="B35" s="453" t="s">
        <v>398</v>
      </c>
      <c r="C35" s="454"/>
      <c r="D35" s="454"/>
      <c r="E35" s="455"/>
    </row>
    <row r="36" spans="1:5">
      <c r="A36" s="457"/>
      <c r="B36" s="192" t="s">
        <v>324</v>
      </c>
      <c r="C36" s="193">
        <v>590</v>
      </c>
      <c r="D36" s="193"/>
      <c r="E36" s="194"/>
    </row>
    <row r="37" spans="1:5" ht="15" thickBot="1">
      <c r="A37" s="457"/>
      <c r="B37" s="196" t="s">
        <v>330</v>
      </c>
      <c r="C37" s="197"/>
      <c r="D37" s="198"/>
      <c r="E37" s="199" t="s">
        <v>331</v>
      </c>
    </row>
    <row r="38" spans="1:5" s="69" customFormat="1" ht="42.75" customHeight="1">
      <c r="A38" s="443" t="s">
        <v>399</v>
      </c>
      <c r="B38" s="443"/>
      <c r="C38" s="443"/>
      <c r="D38" s="443"/>
      <c r="E38" s="443"/>
    </row>
    <row r="39" spans="1:5" ht="14.25" customHeight="1">
      <c r="A39" s="441" t="s">
        <v>420</v>
      </c>
      <c r="B39" s="442"/>
      <c r="C39" s="442"/>
      <c r="D39" s="442"/>
      <c r="E39" s="442"/>
    </row>
    <row r="40" spans="1:5" ht="16.5" customHeight="1">
      <c r="A40" s="441" t="s">
        <v>418</v>
      </c>
      <c r="B40" s="442"/>
      <c r="C40" s="442"/>
      <c r="D40" s="442"/>
      <c r="E40" s="442"/>
    </row>
    <row r="41" spans="1:5">
      <c r="A41" s="306" t="s">
        <v>421</v>
      </c>
      <c r="B41" s="357"/>
      <c r="C41" s="356"/>
    </row>
  </sheetData>
  <mergeCells count="13">
    <mergeCell ref="A40:E40"/>
    <mergeCell ref="A38:E38"/>
    <mergeCell ref="A39:E39"/>
    <mergeCell ref="A2:E2"/>
    <mergeCell ref="B4:E4"/>
    <mergeCell ref="B18:E18"/>
    <mergeCell ref="D28:D30"/>
    <mergeCell ref="B35:E35"/>
    <mergeCell ref="A4:A37"/>
    <mergeCell ref="D32:D34"/>
    <mergeCell ref="E32:E34"/>
    <mergeCell ref="E28:E30"/>
    <mergeCell ref="B27:E27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98" orientation="landscape" verticalDpi="0" r:id="rId1"/>
  <headerFooter scaleWithDoc="0" alignWithMargins="0">
    <oddFooter>&amp;L物流部：&amp;C财务部：&amp;R审计监察部：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90"/>
  <sheetViews>
    <sheetView zoomScaleSheetLayoutView="100" workbookViewId="0">
      <pane xSplit="4" ySplit="4" topLeftCell="E20" activePane="bottomRight" state="frozen"/>
      <selection pane="topRight" activeCell="D1" sqref="D1"/>
      <selection pane="bottomLeft" activeCell="A4" sqref="A4"/>
      <selection pane="bottomRight" activeCell="M39" sqref="M39"/>
    </sheetView>
  </sheetViews>
  <sheetFormatPr defaultColWidth="8.625" defaultRowHeight="12"/>
  <cols>
    <col min="1" max="1" width="8.625" style="1"/>
    <col min="2" max="2" width="5.125" style="3" customWidth="1"/>
    <col min="3" max="3" width="22.125" style="3" customWidth="1"/>
    <col min="4" max="4" width="9" style="1" bestFit="1" customWidth="1"/>
    <col min="5" max="6" width="9.125" style="12" customWidth="1"/>
    <col min="7" max="7" width="10.375" style="12" bestFit="1" customWidth="1"/>
    <col min="8" max="8" width="9.125" style="13" customWidth="1"/>
    <col min="9" max="9" width="9.375" style="13" customWidth="1"/>
    <col min="10" max="10" width="9.125" style="13" customWidth="1"/>
    <col min="11" max="11" width="9.375" style="1" bestFit="1" customWidth="1"/>
    <col min="12" max="12" width="11.25" style="1" bestFit="1" customWidth="1"/>
    <col min="13" max="16384" width="8.625" style="1"/>
  </cols>
  <sheetData>
    <row r="1" spans="1:10" ht="20.25" customHeight="1">
      <c r="A1" s="1" t="s">
        <v>435</v>
      </c>
    </row>
    <row r="2" spans="1:10" ht="22.5" customHeight="1" thickBot="1">
      <c r="A2" s="484" t="s">
        <v>316</v>
      </c>
      <c r="B2" s="484"/>
      <c r="C2" s="484"/>
      <c r="D2" s="484"/>
      <c r="E2" s="484"/>
      <c r="F2" s="484"/>
      <c r="G2" s="484"/>
      <c r="H2" s="484"/>
      <c r="I2" s="484"/>
      <c r="J2" s="484"/>
    </row>
    <row r="3" spans="1:10" ht="20.25" customHeight="1">
      <c r="A3" s="470" t="s">
        <v>0</v>
      </c>
      <c r="B3" s="496"/>
      <c r="C3" s="467" t="s">
        <v>1</v>
      </c>
      <c r="D3" s="467" t="s">
        <v>2</v>
      </c>
      <c r="E3" s="491" t="s">
        <v>317</v>
      </c>
      <c r="F3" s="492"/>
      <c r="G3" s="492"/>
      <c r="H3" s="493" t="s">
        <v>124</v>
      </c>
      <c r="I3" s="494"/>
      <c r="J3" s="495"/>
    </row>
    <row r="4" spans="1:10" ht="24.75" customHeight="1">
      <c r="A4" s="472"/>
      <c r="B4" s="497"/>
      <c r="C4" s="468"/>
      <c r="D4" s="468"/>
      <c r="E4" s="288" t="s">
        <v>171</v>
      </c>
      <c r="F4" s="168" t="s">
        <v>172</v>
      </c>
      <c r="G4" s="233" t="s">
        <v>173</v>
      </c>
      <c r="H4" s="360" t="s">
        <v>3</v>
      </c>
      <c r="I4" s="360" t="s">
        <v>4</v>
      </c>
      <c r="J4" s="361" t="s">
        <v>5</v>
      </c>
    </row>
    <row r="5" spans="1:10" ht="24.75" customHeight="1" thickBot="1">
      <c r="A5" s="474"/>
      <c r="B5" s="498"/>
      <c r="C5" s="469"/>
      <c r="D5" s="469"/>
      <c r="E5" s="290" t="s">
        <v>318</v>
      </c>
      <c r="F5" s="214" t="s">
        <v>318</v>
      </c>
      <c r="G5" s="214" t="s">
        <v>318</v>
      </c>
      <c r="H5" s="362"/>
      <c r="I5" s="363"/>
      <c r="J5" s="364"/>
    </row>
    <row r="6" spans="1:10" s="2" customFormat="1" ht="15" customHeight="1">
      <c r="A6" s="481" t="s">
        <v>400</v>
      </c>
      <c r="B6" s="485" t="s">
        <v>20</v>
      </c>
      <c r="C6" s="280" t="s">
        <v>21</v>
      </c>
      <c r="D6" s="476">
        <v>317</v>
      </c>
      <c r="E6" s="358"/>
      <c r="F6" s="359"/>
      <c r="G6" s="213">
        <v>10212</v>
      </c>
      <c r="H6" s="40"/>
      <c r="I6" s="40"/>
      <c r="J6" s="17"/>
    </row>
    <row r="7" spans="1:10" s="2" customFormat="1" ht="15" customHeight="1">
      <c r="A7" s="481"/>
      <c r="B7" s="479"/>
      <c r="C7" s="280" t="s">
        <v>22</v>
      </c>
      <c r="D7" s="477"/>
      <c r="E7" s="205"/>
      <c r="F7" s="137"/>
      <c r="G7" s="138">
        <v>829.37</v>
      </c>
      <c r="H7" s="29"/>
      <c r="I7" s="20"/>
      <c r="J7" s="17"/>
    </row>
    <row r="8" spans="1:10" ht="15" customHeight="1">
      <c r="A8" s="481"/>
      <c r="B8" s="479"/>
      <c r="C8" s="57" t="s">
        <v>23</v>
      </c>
      <c r="D8" s="105">
        <v>307</v>
      </c>
      <c r="E8" s="205"/>
      <c r="F8" s="137"/>
      <c r="G8" s="139"/>
      <c r="H8" s="28"/>
      <c r="I8" s="140"/>
      <c r="J8" s="141"/>
    </row>
    <row r="9" spans="1:10" ht="15" customHeight="1">
      <c r="A9" s="481"/>
      <c r="B9" s="479"/>
      <c r="C9" s="57" t="s">
        <v>24</v>
      </c>
      <c r="D9" s="105">
        <v>346</v>
      </c>
      <c r="E9" s="205"/>
      <c r="F9" s="137"/>
      <c r="G9" s="139"/>
      <c r="H9" s="28"/>
      <c r="I9" s="140"/>
      <c r="J9" s="141"/>
    </row>
    <row r="10" spans="1:10" ht="15" customHeight="1">
      <c r="A10" s="481"/>
      <c r="B10" s="479"/>
      <c r="C10" s="57" t="s">
        <v>25</v>
      </c>
      <c r="D10" s="105">
        <v>371</v>
      </c>
      <c r="E10" s="205"/>
      <c r="F10" s="137"/>
      <c r="G10" s="139"/>
      <c r="H10" s="28"/>
      <c r="I10" s="140"/>
      <c r="J10" s="141"/>
    </row>
    <row r="11" spans="1:10" ht="15" customHeight="1">
      <c r="A11" s="481"/>
      <c r="B11" s="479"/>
      <c r="C11" s="57" t="s">
        <v>26</v>
      </c>
      <c r="D11" s="105">
        <v>380</v>
      </c>
      <c r="E11" s="205"/>
      <c r="F11" s="137"/>
      <c r="G11" s="139"/>
      <c r="H11" s="28"/>
      <c r="I11" s="140"/>
      <c r="J11" s="141"/>
    </row>
    <row r="12" spans="1:10" ht="15" customHeight="1">
      <c r="A12" s="481"/>
      <c r="B12" s="479"/>
      <c r="C12" s="57" t="s">
        <v>27</v>
      </c>
      <c r="D12" s="105">
        <v>260</v>
      </c>
      <c r="E12" s="205"/>
      <c r="F12" s="137"/>
      <c r="G12" s="138"/>
      <c r="H12" s="30"/>
      <c r="I12" s="142"/>
      <c r="J12" s="143"/>
    </row>
    <row r="13" spans="1:10" ht="15" customHeight="1" thickBot="1">
      <c r="A13" s="481"/>
      <c r="B13" s="483"/>
      <c r="C13" s="104" t="s">
        <v>28</v>
      </c>
      <c r="D13" s="106">
        <v>300</v>
      </c>
      <c r="E13" s="206"/>
      <c r="F13" s="144"/>
      <c r="G13" s="145"/>
      <c r="H13" s="31"/>
      <c r="I13" s="146"/>
      <c r="J13" s="147"/>
    </row>
    <row r="14" spans="1:10" s="2" customFormat="1" ht="15" customHeight="1">
      <c r="A14" s="481"/>
      <c r="B14" s="485" t="s">
        <v>29</v>
      </c>
      <c r="C14" s="281" t="s">
        <v>30</v>
      </c>
      <c r="D14" s="480">
        <v>217</v>
      </c>
      <c r="E14" s="204"/>
      <c r="F14" s="136">
        <v>71.5</v>
      </c>
      <c r="G14" s="148">
        <v>5083.1899999999996</v>
      </c>
      <c r="H14" s="41"/>
      <c r="I14" s="41"/>
      <c r="J14" s="19"/>
    </row>
    <row r="15" spans="1:10" s="2" customFormat="1" ht="15" customHeight="1">
      <c r="A15" s="481"/>
      <c r="B15" s="479"/>
      <c r="C15" s="280" t="s">
        <v>31</v>
      </c>
      <c r="D15" s="477"/>
      <c r="E15" s="205"/>
      <c r="F15" s="137"/>
      <c r="G15" s="139">
        <v>1126</v>
      </c>
      <c r="H15" s="29"/>
      <c r="I15" s="20"/>
      <c r="J15" s="17"/>
    </row>
    <row r="16" spans="1:10" ht="15" customHeight="1">
      <c r="A16" s="481"/>
      <c r="B16" s="479"/>
      <c r="C16" s="59" t="s">
        <v>32</v>
      </c>
      <c r="D16" s="107">
        <v>221</v>
      </c>
      <c r="E16" s="205"/>
      <c r="F16" s="137"/>
      <c r="G16" s="139"/>
      <c r="H16" s="28"/>
      <c r="I16" s="140"/>
      <c r="J16" s="141"/>
    </row>
    <row r="17" spans="1:10" ht="15" customHeight="1">
      <c r="A17" s="481"/>
      <c r="B17" s="479"/>
      <c r="C17" s="59" t="s">
        <v>33</v>
      </c>
      <c r="D17" s="107">
        <v>236</v>
      </c>
      <c r="E17" s="205"/>
      <c r="F17" s="137"/>
      <c r="G17" s="139"/>
      <c r="H17" s="28"/>
      <c r="I17" s="140"/>
      <c r="J17" s="141"/>
    </row>
    <row r="18" spans="1:10" ht="15" customHeight="1">
      <c r="A18" s="481"/>
      <c r="B18" s="479"/>
      <c r="C18" s="59" t="s">
        <v>34</v>
      </c>
      <c r="D18" s="107">
        <v>190</v>
      </c>
      <c r="E18" s="205"/>
      <c r="F18" s="137"/>
      <c r="G18" s="138">
        <v>449.12</v>
      </c>
      <c r="H18" s="30"/>
      <c r="I18" s="142"/>
      <c r="J18" s="143"/>
    </row>
    <row r="19" spans="1:10" ht="15" customHeight="1">
      <c r="A19" s="481"/>
      <c r="B19" s="479"/>
      <c r="C19" s="59" t="s">
        <v>35</v>
      </c>
      <c r="D19" s="107">
        <v>259</v>
      </c>
      <c r="E19" s="205"/>
      <c r="F19" s="137"/>
      <c r="G19" s="139"/>
      <c r="H19" s="28"/>
      <c r="I19" s="140"/>
      <c r="J19" s="141"/>
    </row>
    <row r="20" spans="1:10" ht="15" customHeight="1">
      <c r="A20" s="481"/>
      <c r="B20" s="479"/>
      <c r="C20" s="59" t="s">
        <v>36</v>
      </c>
      <c r="D20" s="107">
        <v>130</v>
      </c>
      <c r="E20" s="205"/>
      <c r="F20" s="137"/>
      <c r="G20" s="138">
        <v>243.72</v>
      </c>
      <c r="H20" s="30"/>
      <c r="I20" s="142"/>
      <c r="J20" s="143"/>
    </row>
    <row r="21" spans="1:10" ht="15" customHeight="1" thickBot="1">
      <c r="A21" s="481"/>
      <c r="B21" s="483"/>
      <c r="C21" s="63" t="s">
        <v>37</v>
      </c>
      <c r="D21" s="116">
        <v>266</v>
      </c>
      <c r="E21" s="289"/>
      <c r="F21" s="200"/>
      <c r="G21" s="201"/>
      <c r="H21" s="117"/>
      <c r="I21" s="202"/>
      <c r="J21" s="203"/>
    </row>
    <row r="22" spans="1:10" s="2" customFormat="1" ht="15" customHeight="1">
      <c r="A22" s="481"/>
      <c r="B22" s="486" t="s">
        <v>38</v>
      </c>
      <c r="C22" s="281" t="s">
        <v>39</v>
      </c>
      <c r="D22" s="489">
        <v>433</v>
      </c>
      <c r="E22" s="204">
        <v>9.59</v>
      </c>
      <c r="F22" s="136">
        <v>42.5</v>
      </c>
      <c r="G22" s="149">
        <v>4865.24</v>
      </c>
      <c r="H22" s="91"/>
      <c r="I22" s="91"/>
      <c r="J22" s="42"/>
    </row>
    <row r="23" spans="1:10" s="2" customFormat="1" ht="15" customHeight="1">
      <c r="A23" s="481"/>
      <c r="B23" s="479"/>
      <c r="C23" s="282" t="s">
        <v>40</v>
      </c>
      <c r="D23" s="490"/>
      <c r="E23" s="205"/>
      <c r="F23" s="137"/>
      <c r="G23" s="150"/>
      <c r="H23" s="151"/>
      <c r="I23" s="151"/>
      <c r="J23" s="152"/>
    </row>
    <row r="24" spans="1:10" ht="15" customHeight="1">
      <c r="A24" s="481"/>
      <c r="B24" s="479"/>
      <c r="C24" s="59" t="s">
        <v>41</v>
      </c>
      <c r="D24" s="107">
        <v>454</v>
      </c>
      <c r="E24" s="205"/>
      <c r="F24" s="137"/>
      <c r="G24" s="150"/>
      <c r="H24" s="151"/>
      <c r="I24" s="151"/>
      <c r="J24" s="152"/>
    </row>
    <row r="25" spans="1:10" ht="15" customHeight="1">
      <c r="A25" s="481"/>
      <c r="B25" s="479"/>
      <c r="C25" s="59" t="s">
        <v>42</v>
      </c>
      <c r="D25" s="107">
        <v>495</v>
      </c>
      <c r="E25" s="205"/>
      <c r="F25" s="137"/>
      <c r="G25" s="150"/>
      <c r="H25" s="151"/>
      <c r="I25" s="151"/>
      <c r="J25" s="152"/>
    </row>
    <row r="26" spans="1:10" ht="15" customHeight="1">
      <c r="A26" s="481"/>
      <c r="B26" s="479"/>
      <c r="C26" s="59" t="s">
        <v>43</v>
      </c>
      <c r="D26" s="107">
        <v>490</v>
      </c>
      <c r="E26" s="205"/>
      <c r="F26" s="137"/>
      <c r="G26" s="150"/>
      <c r="H26" s="151"/>
      <c r="I26" s="151"/>
      <c r="J26" s="152"/>
    </row>
    <row r="27" spans="1:10" ht="15" customHeight="1">
      <c r="A27" s="481"/>
      <c r="B27" s="479"/>
      <c r="C27" s="59" t="s">
        <v>44</v>
      </c>
      <c r="D27" s="107">
        <v>540</v>
      </c>
      <c r="E27" s="205"/>
      <c r="F27" s="137"/>
      <c r="G27" s="150"/>
      <c r="H27" s="151"/>
      <c r="I27" s="151"/>
      <c r="J27" s="152"/>
    </row>
    <row r="28" spans="1:10" ht="15" customHeight="1">
      <c r="A28" s="481"/>
      <c r="B28" s="479"/>
      <c r="C28" s="59" t="s">
        <v>45</v>
      </c>
      <c r="D28" s="107">
        <v>434</v>
      </c>
      <c r="E28" s="205"/>
      <c r="F28" s="137"/>
      <c r="G28" s="150"/>
      <c r="H28" s="151"/>
      <c r="I28" s="151"/>
      <c r="J28" s="152"/>
    </row>
    <row r="29" spans="1:10" ht="15" customHeight="1" thickBot="1">
      <c r="A29" s="481"/>
      <c r="B29" s="483"/>
      <c r="C29" s="104" t="s">
        <v>46</v>
      </c>
      <c r="D29" s="106">
        <v>393</v>
      </c>
      <c r="E29" s="206"/>
      <c r="F29" s="144"/>
      <c r="G29" s="153"/>
      <c r="H29" s="154"/>
      <c r="I29" s="154"/>
      <c r="J29" s="155"/>
    </row>
    <row r="30" spans="1:10" s="2" customFormat="1" ht="15" customHeight="1">
      <c r="A30" s="481"/>
      <c r="B30" s="486" t="s">
        <v>47</v>
      </c>
      <c r="C30" s="281" t="s">
        <v>48</v>
      </c>
      <c r="D30" s="487">
        <v>221</v>
      </c>
      <c r="E30" s="204"/>
      <c r="F30" s="136">
        <v>23.37</v>
      </c>
      <c r="G30" s="148">
        <v>3346.43</v>
      </c>
      <c r="H30" s="41"/>
      <c r="I30" s="41"/>
      <c r="J30" s="19"/>
    </row>
    <row r="31" spans="1:10" s="2" customFormat="1" ht="15" customHeight="1">
      <c r="A31" s="481"/>
      <c r="B31" s="479"/>
      <c r="C31" s="280" t="s">
        <v>49</v>
      </c>
      <c r="D31" s="488"/>
      <c r="E31" s="205"/>
      <c r="F31" s="137"/>
      <c r="G31" s="139">
        <v>133.04</v>
      </c>
      <c r="H31" s="27"/>
      <c r="I31" s="16"/>
      <c r="J31" s="17"/>
    </row>
    <row r="32" spans="1:10" ht="15" customHeight="1">
      <c r="A32" s="481"/>
      <c r="B32" s="479"/>
      <c r="C32" s="59" t="s">
        <v>50</v>
      </c>
      <c r="D32" s="107">
        <v>200</v>
      </c>
      <c r="E32" s="205"/>
      <c r="F32" s="137"/>
      <c r="G32" s="139"/>
      <c r="H32" s="28"/>
      <c r="I32" s="140"/>
      <c r="J32" s="143"/>
    </row>
    <row r="33" spans="1:12" ht="15" customHeight="1">
      <c r="A33" s="481"/>
      <c r="B33" s="479"/>
      <c r="C33" s="59" t="s">
        <v>51</v>
      </c>
      <c r="D33" s="107">
        <v>128</v>
      </c>
      <c r="E33" s="205"/>
      <c r="F33" s="137"/>
      <c r="G33" s="139">
        <v>745.37</v>
      </c>
      <c r="H33" s="28"/>
      <c r="I33" s="140"/>
      <c r="J33" s="143"/>
    </row>
    <row r="34" spans="1:12" ht="15" customHeight="1" thickBot="1">
      <c r="A34" s="481"/>
      <c r="B34" s="483"/>
      <c r="C34" s="104" t="s">
        <v>52</v>
      </c>
      <c r="D34" s="106">
        <v>203</v>
      </c>
      <c r="E34" s="206"/>
      <c r="F34" s="144"/>
      <c r="G34" s="207"/>
      <c r="H34" s="31"/>
      <c r="I34" s="146"/>
      <c r="J34" s="208"/>
    </row>
    <row r="35" spans="1:12" ht="15" customHeight="1">
      <c r="A35" s="481"/>
      <c r="B35" s="478" t="s">
        <v>53</v>
      </c>
      <c r="C35" s="283" t="s">
        <v>54</v>
      </c>
      <c r="D35" s="487">
        <v>510</v>
      </c>
      <c r="E35" s="204"/>
      <c r="F35" s="136"/>
      <c r="G35" s="148">
        <v>1326.8999999999999</v>
      </c>
      <c r="H35" s="41"/>
      <c r="I35" s="41"/>
      <c r="J35" s="19"/>
      <c r="K35" s="118"/>
      <c r="L35" s="118"/>
    </row>
    <row r="36" spans="1:12" ht="15" customHeight="1">
      <c r="A36" s="481"/>
      <c r="B36" s="479"/>
      <c r="C36" s="282" t="s">
        <v>55</v>
      </c>
      <c r="D36" s="488"/>
      <c r="E36" s="205"/>
      <c r="F36" s="137"/>
      <c r="G36" s="138"/>
      <c r="H36" s="27"/>
      <c r="I36" s="20"/>
      <c r="J36" s="17"/>
    </row>
    <row r="37" spans="1:12" ht="15" customHeight="1">
      <c r="A37" s="481"/>
      <c r="B37" s="479"/>
      <c r="C37" s="59" t="s">
        <v>56</v>
      </c>
      <c r="D37" s="107">
        <v>570</v>
      </c>
      <c r="E37" s="205"/>
      <c r="F37" s="137"/>
      <c r="G37" s="138"/>
      <c r="H37" s="28"/>
      <c r="I37" s="142"/>
      <c r="J37" s="143"/>
    </row>
    <row r="38" spans="1:12" ht="15" customHeight="1">
      <c r="A38" s="481"/>
      <c r="B38" s="479"/>
      <c r="C38" s="59" t="s">
        <v>57</v>
      </c>
      <c r="D38" s="107">
        <v>488</v>
      </c>
      <c r="E38" s="205"/>
      <c r="F38" s="137"/>
      <c r="G38" s="138"/>
      <c r="H38" s="28"/>
      <c r="I38" s="142"/>
      <c r="J38" s="143"/>
    </row>
    <row r="39" spans="1:12" ht="15" customHeight="1">
      <c r="A39" s="481"/>
      <c r="B39" s="479"/>
      <c r="C39" s="59" t="s">
        <v>58</v>
      </c>
      <c r="D39" s="107">
        <v>591</v>
      </c>
      <c r="E39" s="205"/>
      <c r="F39" s="137"/>
      <c r="G39" s="138"/>
      <c r="H39" s="28"/>
      <c r="I39" s="142"/>
      <c r="J39" s="143"/>
    </row>
    <row r="40" spans="1:12" ht="15" customHeight="1">
      <c r="A40" s="481"/>
      <c r="B40" s="479"/>
      <c r="C40" s="59" t="s">
        <v>59</v>
      </c>
      <c r="D40" s="107">
        <v>477</v>
      </c>
      <c r="E40" s="205"/>
      <c r="F40" s="137"/>
      <c r="G40" s="138"/>
      <c r="H40" s="28"/>
      <c r="I40" s="142"/>
      <c r="J40" s="143"/>
    </row>
    <row r="41" spans="1:12" ht="15" customHeight="1">
      <c r="A41" s="481"/>
      <c r="B41" s="479"/>
      <c r="C41" s="59" t="s">
        <v>60</v>
      </c>
      <c r="D41" s="107">
        <v>552</v>
      </c>
      <c r="E41" s="205"/>
      <c r="F41" s="137"/>
      <c r="G41" s="209"/>
      <c r="H41" s="28"/>
      <c r="I41" s="142"/>
      <c r="J41" s="143"/>
    </row>
    <row r="42" spans="1:12" ht="15" customHeight="1">
      <c r="A42" s="481"/>
      <c r="B42" s="479"/>
      <c r="C42" s="59" t="s">
        <v>61</v>
      </c>
      <c r="D42" s="107">
        <v>604</v>
      </c>
      <c r="E42" s="205"/>
      <c r="F42" s="137"/>
      <c r="G42" s="209"/>
      <c r="H42" s="28"/>
      <c r="I42" s="142"/>
      <c r="J42" s="143"/>
    </row>
    <row r="43" spans="1:12" ht="15" customHeight="1" thickBot="1">
      <c r="A43" s="482"/>
      <c r="B43" s="479"/>
      <c r="C43" s="63" t="s">
        <v>62</v>
      </c>
      <c r="D43" s="116">
        <v>644</v>
      </c>
      <c r="E43" s="289"/>
      <c r="F43" s="200"/>
      <c r="G43" s="211"/>
      <c r="H43" s="117"/>
      <c r="I43" s="90"/>
      <c r="J43" s="86"/>
    </row>
    <row r="44" spans="1:12" ht="21" customHeight="1">
      <c r="A44" s="470" t="s">
        <v>0</v>
      </c>
      <c r="B44" s="471"/>
      <c r="C44" s="467" t="s">
        <v>1</v>
      </c>
      <c r="D44" s="467" t="s">
        <v>2</v>
      </c>
      <c r="E44" s="491" t="s">
        <v>317</v>
      </c>
      <c r="F44" s="492"/>
      <c r="G44" s="492"/>
      <c r="H44" s="493" t="s">
        <v>124</v>
      </c>
      <c r="I44" s="494"/>
      <c r="J44" s="495"/>
    </row>
    <row r="45" spans="1:12" ht="21" customHeight="1">
      <c r="A45" s="472"/>
      <c r="B45" s="473"/>
      <c r="C45" s="468"/>
      <c r="D45" s="468"/>
      <c r="E45" s="288" t="s">
        <v>171</v>
      </c>
      <c r="F45" s="168" t="s">
        <v>172</v>
      </c>
      <c r="G45" s="233" t="s">
        <v>173</v>
      </c>
      <c r="H45" s="119" t="s">
        <v>3</v>
      </c>
      <c r="I45" s="119" t="s">
        <v>4</v>
      </c>
      <c r="J45" s="120" t="s">
        <v>5</v>
      </c>
    </row>
    <row r="46" spans="1:12" ht="21" customHeight="1" thickBot="1">
      <c r="A46" s="474"/>
      <c r="B46" s="475"/>
      <c r="C46" s="469"/>
      <c r="D46" s="469"/>
      <c r="E46" s="290" t="s">
        <v>318</v>
      </c>
      <c r="F46" s="214" t="s">
        <v>318</v>
      </c>
      <c r="G46" s="214" t="s">
        <v>318</v>
      </c>
      <c r="H46" s="215"/>
      <c r="I46" s="215"/>
      <c r="J46" s="216"/>
    </row>
    <row r="47" spans="1:12" ht="12.75">
      <c r="A47" s="508" t="s">
        <v>179</v>
      </c>
      <c r="B47" s="486" t="s">
        <v>63</v>
      </c>
      <c r="C47" s="281" t="s">
        <v>64</v>
      </c>
      <c r="D47" s="517">
        <v>98</v>
      </c>
      <c r="E47" s="291"/>
      <c r="F47" s="217"/>
      <c r="G47" s="101">
        <v>16637.55</v>
      </c>
      <c r="H47" s="41" t="s">
        <v>125</v>
      </c>
      <c r="I47" s="41" t="s">
        <v>125</v>
      </c>
      <c r="J47" s="19"/>
    </row>
    <row r="48" spans="1:12" ht="12.75">
      <c r="A48" s="508"/>
      <c r="B48" s="479"/>
      <c r="C48" s="280" t="s">
        <v>65</v>
      </c>
      <c r="D48" s="518"/>
      <c r="E48" s="292"/>
      <c r="F48" s="138"/>
      <c r="G48" s="138">
        <v>61.8</v>
      </c>
      <c r="H48" s="30"/>
      <c r="I48" s="142"/>
      <c r="J48" s="143"/>
    </row>
    <row r="49" spans="1:12" ht="12.75">
      <c r="A49" s="508"/>
      <c r="B49" s="479"/>
      <c r="C49" s="59" t="s">
        <v>66</v>
      </c>
      <c r="D49" s="177">
        <v>146</v>
      </c>
      <c r="E49" s="292"/>
      <c r="F49" s="218"/>
      <c r="G49" s="138">
        <v>601.04999999999995</v>
      </c>
      <c r="H49" s="30"/>
      <c r="I49" s="142"/>
      <c r="J49" s="143"/>
    </row>
    <row r="50" spans="1:12" ht="13.5" thickBot="1">
      <c r="A50" s="508"/>
      <c r="B50" s="483"/>
      <c r="C50" s="104" t="s">
        <v>67</v>
      </c>
      <c r="D50" s="108">
        <v>134</v>
      </c>
      <c r="E50" s="293"/>
      <c r="F50" s="219"/>
      <c r="G50" s="219">
        <v>1310.3399999999999</v>
      </c>
      <c r="H50" s="169"/>
      <c r="I50" s="210"/>
      <c r="J50" s="208"/>
    </row>
    <row r="51" spans="1:12" ht="12.75">
      <c r="A51" s="508"/>
      <c r="B51" s="486" t="s">
        <v>68</v>
      </c>
      <c r="C51" s="281" t="s">
        <v>69</v>
      </c>
      <c r="D51" s="517">
        <v>126</v>
      </c>
      <c r="E51" s="291"/>
      <c r="F51" s="217"/>
      <c r="G51" s="101">
        <v>23460.42</v>
      </c>
      <c r="H51" s="41" t="s">
        <v>125</v>
      </c>
      <c r="I51" s="41" t="s">
        <v>125</v>
      </c>
      <c r="J51" s="19"/>
      <c r="K51" s="118"/>
      <c r="L51" s="118"/>
    </row>
    <row r="52" spans="1:12" ht="12.75">
      <c r="A52" s="508"/>
      <c r="B52" s="479"/>
      <c r="C52" s="280" t="s">
        <v>70</v>
      </c>
      <c r="D52" s="518"/>
      <c r="E52" s="292"/>
      <c r="F52" s="218"/>
      <c r="G52" s="139">
        <v>1428.92</v>
      </c>
      <c r="H52" s="28"/>
      <c r="I52" s="140"/>
      <c r="J52" s="143"/>
    </row>
    <row r="53" spans="1:12" ht="12.75">
      <c r="A53" s="508"/>
      <c r="B53" s="479"/>
      <c r="C53" s="59" t="s">
        <v>71</v>
      </c>
      <c r="D53" s="177">
        <v>188</v>
      </c>
      <c r="E53" s="292"/>
      <c r="F53" s="218"/>
      <c r="G53" s="139">
        <v>242.49</v>
      </c>
      <c r="H53" s="28"/>
      <c r="I53" s="140"/>
      <c r="J53" s="141"/>
    </row>
    <row r="54" spans="1:12" ht="12.75">
      <c r="A54" s="508"/>
      <c r="B54" s="479"/>
      <c r="C54" s="59" t="s">
        <v>72</v>
      </c>
      <c r="D54" s="177">
        <v>142</v>
      </c>
      <c r="E54" s="292"/>
      <c r="F54" s="218"/>
      <c r="G54" s="139">
        <v>203.22</v>
      </c>
      <c r="H54" s="28"/>
      <c r="I54" s="140"/>
      <c r="J54" s="141"/>
    </row>
    <row r="55" spans="1:12" ht="12.75">
      <c r="A55" s="508"/>
      <c r="B55" s="479"/>
      <c r="C55" s="59" t="s">
        <v>73</v>
      </c>
      <c r="D55" s="177">
        <v>221</v>
      </c>
      <c r="E55" s="292"/>
      <c r="F55" s="220"/>
      <c r="G55" s="139">
        <v>975.67</v>
      </c>
      <c r="H55" s="28"/>
      <c r="I55" s="140"/>
      <c r="J55" s="143"/>
    </row>
    <row r="56" spans="1:12" ht="12.75">
      <c r="A56" s="508"/>
      <c r="B56" s="479"/>
      <c r="C56" s="59" t="s">
        <v>74</v>
      </c>
      <c r="D56" s="177">
        <v>224</v>
      </c>
      <c r="E56" s="292">
        <v>12.244999999999999</v>
      </c>
      <c r="F56" s="139">
        <v>15.44</v>
      </c>
      <c r="G56" s="139">
        <v>1782.81</v>
      </c>
      <c r="H56" s="28"/>
      <c r="I56" s="140"/>
      <c r="J56" s="141"/>
    </row>
    <row r="57" spans="1:12" ht="13.5" thickBot="1">
      <c r="A57" s="508"/>
      <c r="B57" s="483"/>
      <c r="C57" s="104" t="s">
        <v>75</v>
      </c>
      <c r="D57" s="108">
        <v>207</v>
      </c>
      <c r="E57" s="294"/>
      <c r="F57" s="207">
        <v>54.42</v>
      </c>
      <c r="G57" s="207">
        <v>1085.8399999999999</v>
      </c>
      <c r="H57" s="31"/>
      <c r="I57" s="146"/>
      <c r="J57" s="147"/>
    </row>
    <row r="58" spans="1:12" ht="12.75">
      <c r="A58" s="508"/>
      <c r="B58" s="478" t="s">
        <v>76</v>
      </c>
      <c r="C58" s="281" t="s">
        <v>77</v>
      </c>
      <c r="D58" s="517">
        <v>102</v>
      </c>
      <c r="E58" s="291"/>
      <c r="F58" s="217"/>
      <c r="G58" s="148">
        <v>10348.56</v>
      </c>
      <c r="H58" s="41" t="s">
        <v>125</v>
      </c>
      <c r="I58" s="41" t="s">
        <v>125</v>
      </c>
      <c r="J58" s="19"/>
    </row>
    <row r="59" spans="1:12" ht="12.75">
      <c r="A59" s="508"/>
      <c r="B59" s="479"/>
      <c r="C59" s="282" t="s">
        <v>78</v>
      </c>
      <c r="D59" s="518"/>
      <c r="E59" s="292"/>
      <c r="F59" s="218"/>
      <c r="G59" s="139">
        <v>28.38</v>
      </c>
      <c r="H59" s="28"/>
      <c r="I59" s="140"/>
      <c r="J59" s="143"/>
    </row>
    <row r="60" spans="1:12" ht="12.75">
      <c r="A60" s="508"/>
      <c r="B60" s="479"/>
      <c r="C60" s="59" t="s">
        <v>79</v>
      </c>
      <c r="D60" s="177">
        <v>155</v>
      </c>
      <c r="E60" s="295"/>
      <c r="F60" s="138"/>
      <c r="G60" s="138">
        <v>277.02</v>
      </c>
      <c r="H60" s="30"/>
      <c r="I60" s="142"/>
      <c r="J60" s="143"/>
    </row>
    <row r="61" spans="1:12" ht="12.75">
      <c r="A61" s="508"/>
      <c r="B61" s="479"/>
      <c r="C61" s="59" t="s">
        <v>80</v>
      </c>
      <c r="D61" s="177">
        <v>101</v>
      </c>
      <c r="E61" s="295"/>
      <c r="F61" s="138"/>
      <c r="G61" s="138">
        <v>484.88</v>
      </c>
      <c r="H61" s="30"/>
      <c r="I61" s="142"/>
      <c r="J61" s="143"/>
    </row>
    <row r="62" spans="1:12" ht="12.75">
      <c r="A62" s="508"/>
      <c r="B62" s="479"/>
      <c r="C62" s="282" t="s">
        <v>162</v>
      </c>
      <c r="D62" s="109">
        <v>140</v>
      </c>
      <c r="E62" s="292"/>
      <c r="F62" s="218"/>
      <c r="G62" s="139">
        <v>313.14</v>
      </c>
      <c r="H62" s="40"/>
      <c r="I62" s="40"/>
      <c r="J62" s="143"/>
    </row>
    <row r="63" spans="1:12" ht="12.75">
      <c r="A63" s="508"/>
      <c r="B63" s="479"/>
      <c r="C63" s="59" t="s">
        <v>81</v>
      </c>
      <c r="D63" s="177">
        <v>190</v>
      </c>
      <c r="E63" s="292"/>
      <c r="F63" s="220"/>
      <c r="G63" s="139">
        <v>301.70999999999998</v>
      </c>
      <c r="H63" s="28"/>
      <c r="I63" s="140"/>
      <c r="J63" s="143"/>
    </row>
    <row r="64" spans="1:12" ht="13.5" thickBot="1">
      <c r="A64" s="508"/>
      <c r="B64" s="483"/>
      <c r="C64" s="104" t="s">
        <v>82</v>
      </c>
      <c r="D64" s="108">
        <v>186</v>
      </c>
      <c r="E64" s="296"/>
      <c r="F64" s="221"/>
      <c r="G64" s="207">
        <v>349.12</v>
      </c>
      <c r="H64" s="31"/>
      <c r="I64" s="146"/>
      <c r="J64" s="208"/>
    </row>
    <row r="65" spans="1:12" ht="12.75">
      <c r="A65" s="508"/>
      <c r="B65" s="478" t="s">
        <v>83</v>
      </c>
      <c r="C65" s="281" t="s">
        <v>84</v>
      </c>
      <c r="D65" s="517">
        <v>171</v>
      </c>
      <c r="E65" s="291"/>
      <c r="F65" s="217"/>
      <c r="G65" s="148">
        <v>4522.75</v>
      </c>
      <c r="H65" s="41" t="s">
        <v>125</v>
      </c>
      <c r="I65" s="41" t="s">
        <v>125</v>
      </c>
      <c r="J65" s="19"/>
    </row>
    <row r="66" spans="1:12" ht="12.75">
      <c r="A66" s="508"/>
      <c r="B66" s="479"/>
      <c r="C66" s="280" t="s">
        <v>85</v>
      </c>
      <c r="D66" s="515"/>
      <c r="E66" s="292"/>
      <c r="F66" s="218"/>
      <c r="G66" s="138">
        <v>65.41</v>
      </c>
      <c r="H66" s="24"/>
      <c r="I66" s="25"/>
      <c r="J66" s="26"/>
    </row>
    <row r="67" spans="1:12" ht="13.5" thickBot="1">
      <c r="A67" s="508"/>
      <c r="B67" s="483"/>
      <c r="C67" s="104" t="s">
        <v>86</v>
      </c>
      <c r="D67" s="108">
        <v>135</v>
      </c>
      <c r="E67" s="296"/>
      <c r="F67" s="219">
        <v>47.82</v>
      </c>
      <c r="G67" s="219">
        <v>296.60000000000002</v>
      </c>
      <c r="H67" s="169"/>
      <c r="I67" s="210"/>
      <c r="J67" s="208"/>
    </row>
    <row r="68" spans="1:12" ht="12.75">
      <c r="A68" s="508"/>
      <c r="B68" s="516" t="s">
        <v>87</v>
      </c>
      <c r="C68" s="284" t="s">
        <v>88</v>
      </c>
      <c r="D68" s="515">
        <v>102</v>
      </c>
      <c r="E68" s="297"/>
      <c r="F68" s="212"/>
      <c r="G68" s="213">
        <v>13005.390000000001</v>
      </c>
      <c r="H68" s="40" t="s">
        <v>125</v>
      </c>
      <c r="I68" s="40" t="s">
        <v>125</v>
      </c>
      <c r="J68" s="17"/>
      <c r="K68" s="118"/>
      <c r="L68" s="118"/>
    </row>
    <row r="69" spans="1:12" ht="12.75">
      <c r="A69" s="508"/>
      <c r="B69" s="479"/>
      <c r="C69" s="280" t="s">
        <v>89</v>
      </c>
      <c r="D69" s="515"/>
      <c r="E69" s="292"/>
      <c r="F69" s="92"/>
      <c r="G69" s="92">
        <v>240.72</v>
      </c>
      <c r="H69" s="30"/>
      <c r="I69" s="21"/>
      <c r="J69" s="18"/>
    </row>
    <row r="70" spans="1:12" ht="13.5" thickBot="1">
      <c r="A70" s="508"/>
      <c r="B70" s="479"/>
      <c r="C70" s="63" t="s">
        <v>90</v>
      </c>
      <c r="D70" s="222">
        <v>121</v>
      </c>
      <c r="E70" s="298"/>
      <c r="F70" s="223">
        <v>131.72</v>
      </c>
      <c r="G70" s="223">
        <v>932.57</v>
      </c>
      <c r="H70" s="89"/>
      <c r="I70" s="90"/>
      <c r="J70" s="86"/>
    </row>
    <row r="71" spans="1:12" ht="12.75">
      <c r="A71" s="508"/>
      <c r="B71" s="510" t="s">
        <v>195</v>
      </c>
      <c r="C71" s="285" t="s">
        <v>196</v>
      </c>
      <c r="D71" s="513">
        <v>54</v>
      </c>
      <c r="E71" s="291"/>
      <c r="F71" s="101"/>
      <c r="G71" s="101">
        <v>7497.21</v>
      </c>
      <c r="H71" s="41" t="s">
        <v>125</v>
      </c>
      <c r="I71" s="91" t="s">
        <v>125</v>
      </c>
      <c r="J71" s="19"/>
    </row>
    <row r="72" spans="1:12" ht="14.25" customHeight="1">
      <c r="A72" s="508"/>
      <c r="B72" s="511"/>
      <c r="C72" s="286" t="s">
        <v>194</v>
      </c>
      <c r="D72" s="514"/>
      <c r="E72" s="292">
        <v>69.680000000000007</v>
      </c>
      <c r="F72" s="138">
        <v>90</v>
      </c>
      <c r="G72" s="138">
        <v>759.37</v>
      </c>
      <c r="H72" s="99"/>
      <c r="I72" s="224"/>
      <c r="J72" s="225"/>
    </row>
    <row r="73" spans="1:12" ht="14.25" customHeight="1">
      <c r="A73" s="508"/>
      <c r="B73" s="511"/>
      <c r="C73" s="59" t="s">
        <v>92</v>
      </c>
      <c r="D73" s="177">
        <v>90</v>
      </c>
      <c r="E73" s="292">
        <v>65.64</v>
      </c>
      <c r="F73" s="138"/>
      <c r="G73" s="138">
        <v>494.23</v>
      </c>
      <c r="H73" s="30"/>
      <c r="I73" s="142"/>
      <c r="J73" s="143"/>
    </row>
    <row r="74" spans="1:12" ht="14.25" customHeight="1">
      <c r="A74" s="508"/>
      <c r="B74" s="511"/>
      <c r="C74" s="59" t="s">
        <v>93</v>
      </c>
      <c r="D74" s="177">
        <v>103</v>
      </c>
      <c r="E74" s="295"/>
      <c r="F74" s="138">
        <v>24.17</v>
      </c>
      <c r="G74" s="138">
        <v>1089.99</v>
      </c>
      <c r="H74" s="30"/>
      <c r="I74" s="142"/>
      <c r="J74" s="143"/>
    </row>
    <row r="75" spans="1:12" ht="14.25" customHeight="1">
      <c r="A75" s="508"/>
      <c r="B75" s="511"/>
      <c r="C75" s="59" t="s">
        <v>94</v>
      </c>
      <c r="D75" s="177">
        <v>87</v>
      </c>
      <c r="E75" s="295">
        <v>26.27</v>
      </c>
      <c r="F75" s="138"/>
      <c r="G75" s="138">
        <v>390.18</v>
      </c>
      <c r="H75" s="30"/>
      <c r="I75" s="142"/>
      <c r="J75" s="143"/>
    </row>
    <row r="76" spans="1:12" ht="14.25" customHeight="1">
      <c r="A76" s="508"/>
      <c r="B76" s="511"/>
      <c r="C76" s="59" t="s">
        <v>95</v>
      </c>
      <c r="D76" s="177">
        <v>83</v>
      </c>
      <c r="E76" s="295">
        <v>13.48</v>
      </c>
      <c r="F76" s="138">
        <v>43.64</v>
      </c>
      <c r="G76" s="138">
        <v>427.74</v>
      </c>
      <c r="H76" s="30"/>
      <c r="I76" s="142"/>
      <c r="J76" s="143"/>
    </row>
    <row r="77" spans="1:12" ht="15" customHeight="1">
      <c r="A77" s="508"/>
      <c r="B77" s="511"/>
      <c r="C77" s="59" t="s">
        <v>96</v>
      </c>
      <c r="D77" s="177">
        <v>124</v>
      </c>
      <c r="E77" s="295">
        <v>62.51</v>
      </c>
      <c r="F77" s="138">
        <v>40.51</v>
      </c>
      <c r="G77" s="138">
        <v>833.51</v>
      </c>
      <c r="H77" s="30"/>
      <c r="I77" s="142"/>
      <c r="J77" s="143"/>
    </row>
    <row r="78" spans="1:12" ht="15" customHeight="1" thickBot="1">
      <c r="A78" s="508"/>
      <c r="B78" s="512"/>
      <c r="C78" s="287" t="s">
        <v>208</v>
      </c>
      <c r="D78" s="108">
        <v>50</v>
      </c>
      <c r="E78" s="506">
        <v>2424.12</v>
      </c>
      <c r="F78" s="507"/>
      <c r="G78" s="507"/>
      <c r="H78" s="503"/>
      <c r="I78" s="504"/>
      <c r="J78" s="505"/>
    </row>
    <row r="79" spans="1:12" ht="12.75">
      <c r="A79" s="508"/>
      <c r="B79" s="510" t="s">
        <v>97</v>
      </c>
      <c r="C79" s="53" t="s">
        <v>98</v>
      </c>
      <c r="D79" s="176">
        <v>158</v>
      </c>
      <c r="E79" s="299"/>
      <c r="F79" s="101">
        <v>150.79</v>
      </c>
      <c r="G79" s="101">
        <v>1029.8399999999999</v>
      </c>
      <c r="H79" s="226"/>
      <c r="I79" s="227"/>
      <c r="J79" s="228"/>
    </row>
    <row r="80" spans="1:12" ht="14.25" customHeight="1">
      <c r="A80" s="508"/>
      <c r="B80" s="511"/>
      <c r="C80" s="59" t="s">
        <v>99</v>
      </c>
      <c r="D80" s="177">
        <v>124</v>
      </c>
      <c r="E80" s="295">
        <v>26.19</v>
      </c>
      <c r="F80" s="139">
        <v>67.19</v>
      </c>
      <c r="G80" s="138">
        <v>231.86</v>
      </c>
      <c r="H80" s="32"/>
      <c r="I80" s="229"/>
      <c r="J80" s="230"/>
    </row>
    <row r="81" spans="1:10" ht="14.25" customHeight="1">
      <c r="A81" s="508"/>
      <c r="B81" s="511"/>
      <c r="C81" s="59" t="s">
        <v>100</v>
      </c>
      <c r="D81" s="177">
        <v>214</v>
      </c>
      <c r="E81" s="295">
        <v>13</v>
      </c>
      <c r="F81" s="138"/>
      <c r="G81" s="138">
        <v>119.48</v>
      </c>
      <c r="H81" s="33"/>
      <c r="I81" s="229"/>
      <c r="J81" s="230"/>
    </row>
    <row r="82" spans="1:10" ht="14.25" customHeight="1">
      <c r="A82" s="508"/>
      <c r="B82" s="511"/>
      <c r="C82" s="59" t="s">
        <v>101</v>
      </c>
      <c r="D82" s="177">
        <v>187</v>
      </c>
      <c r="E82" s="295"/>
      <c r="F82" s="138">
        <v>153.91999999999999</v>
      </c>
      <c r="G82" s="138">
        <v>573.52</v>
      </c>
      <c r="H82" s="33"/>
      <c r="I82" s="229"/>
      <c r="J82" s="230"/>
    </row>
    <row r="83" spans="1:10" ht="14.25" customHeight="1">
      <c r="A83" s="508"/>
      <c r="B83" s="511"/>
      <c r="C83" s="59" t="s">
        <v>102</v>
      </c>
      <c r="D83" s="177">
        <v>116</v>
      </c>
      <c r="E83" s="295">
        <v>13.006</v>
      </c>
      <c r="F83" s="138"/>
      <c r="G83" s="138">
        <v>563.84</v>
      </c>
      <c r="H83" s="33"/>
      <c r="I83" s="229"/>
      <c r="J83" s="230"/>
    </row>
    <row r="84" spans="1:10" ht="15" customHeight="1" thickBot="1">
      <c r="A84" s="509"/>
      <c r="B84" s="512"/>
      <c r="C84" s="104" t="s">
        <v>103</v>
      </c>
      <c r="D84" s="108">
        <v>145</v>
      </c>
      <c r="E84" s="293">
        <v>117.43</v>
      </c>
      <c r="F84" s="219">
        <v>897.64</v>
      </c>
      <c r="G84" s="219">
        <v>233.61</v>
      </c>
      <c r="H84" s="34"/>
      <c r="I84" s="231"/>
      <c r="J84" s="232"/>
    </row>
    <row r="85" spans="1:10" ht="17.25" customHeight="1">
      <c r="A85" s="374" t="s">
        <v>410</v>
      </c>
      <c r="B85" s="100"/>
      <c r="C85" s="100"/>
      <c r="D85" s="100"/>
      <c r="E85" s="100"/>
      <c r="F85" s="100"/>
      <c r="G85" s="100"/>
      <c r="H85" s="100"/>
      <c r="I85" s="100"/>
      <c r="J85" s="100"/>
    </row>
    <row r="86" spans="1:10">
      <c r="A86" s="84" t="s">
        <v>193</v>
      </c>
      <c r="B86" s="84"/>
      <c r="C86" s="84"/>
      <c r="D86" s="84"/>
      <c r="E86" s="84"/>
      <c r="F86" s="84"/>
      <c r="G86" s="84"/>
      <c r="H86" s="84"/>
      <c r="I86" s="84"/>
      <c r="J86" s="84"/>
    </row>
    <row r="87" spans="1:10" ht="24.75" customHeight="1">
      <c r="A87" s="499" t="s">
        <v>336</v>
      </c>
      <c r="B87" s="500"/>
      <c r="C87" s="500"/>
      <c r="D87" s="500"/>
      <c r="E87" s="500"/>
      <c r="F87" s="500"/>
      <c r="G87" s="500"/>
      <c r="H87" s="500"/>
      <c r="I87" s="500"/>
      <c r="J87" s="500"/>
    </row>
    <row r="88" spans="1:10" ht="14.25" customHeight="1">
      <c r="A88" s="102" t="s">
        <v>422</v>
      </c>
      <c r="B88" s="87"/>
      <c r="C88" s="87"/>
      <c r="D88" s="87"/>
      <c r="E88" s="87"/>
      <c r="F88" s="87"/>
      <c r="G88" s="87"/>
      <c r="H88" s="87"/>
      <c r="I88" s="87"/>
      <c r="J88" s="87"/>
    </row>
    <row r="89" spans="1:10" ht="14.25" customHeight="1">
      <c r="A89" s="102" t="s">
        <v>423</v>
      </c>
      <c r="B89" s="87"/>
      <c r="C89" s="87"/>
      <c r="D89" s="87"/>
      <c r="E89" s="87"/>
      <c r="F89" s="87"/>
      <c r="G89" s="87"/>
      <c r="H89" s="87"/>
      <c r="I89" s="87"/>
      <c r="J89" s="87"/>
    </row>
    <row r="90" spans="1:10" ht="17.25" customHeight="1">
      <c r="A90" s="501" t="s">
        <v>424</v>
      </c>
      <c r="B90" s="502"/>
      <c r="C90" s="502"/>
      <c r="D90" s="502"/>
      <c r="E90" s="502"/>
      <c r="F90" s="502"/>
      <c r="G90" s="502"/>
      <c r="H90" s="502"/>
      <c r="I90" s="502"/>
      <c r="J90" s="502"/>
    </row>
  </sheetData>
  <mergeCells count="40">
    <mergeCell ref="A87:J87"/>
    <mergeCell ref="B58:B64"/>
    <mergeCell ref="A90:J90"/>
    <mergeCell ref="H78:J78"/>
    <mergeCell ref="E78:G78"/>
    <mergeCell ref="A47:A84"/>
    <mergeCell ref="B79:B84"/>
    <mergeCell ref="D71:D72"/>
    <mergeCell ref="B71:B78"/>
    <mergeCell ref="D68:D69"/>
    <mergeCell ref="B68:B70"/>
    <mergeCell ref="D58:D59"/>
    <mergeCell ref="D51:D52"/>
    <mergeCell ref="D47:D48"/>
    <mergeCell ref="B47:B50"/>
    <mergeCell ref="D65:D66"/>
    <mergeCell ref="B65:B67"/>
    <mergeCell ref="A2:J2"/>
    <mergeCell ref="B6:B13"/>
    <mergeCell ref="B14:B21"/>
    <mergeCell ref="B51:B57"/>
    <mergeCell ref="D30:D31"/>
    <mergeCell ref="D22:D23"/>
    <mergeCell ref="B30:B34"/>
    <mergeCell ref="E3:G3"/>
    <mergeCell ref="B22:B29"/>
    <mergeCell ref="D35:D36"/>
    <mergeCell ref="H44:J44"/>
    <mergeCell ref="H3:J3"/>
    <mergeCell ref="E44:G44"/>
    <mergeCell ref="A3:B5"/>
    <mergeCell ref="C3:C5"/>
    <mergeCell ref="D3:D5"/>
    <mergeCell ref="C44:C46"/>
    <mergeCell ref="A44:B46"/>
    <mergeCell ref="D44:D46"/>
    <mergeCell ref="D6:D7"/>
    <mergeCell ref="B35:B43"/>
    <mergeCell ref="D14:D15"/>
    <mergeCell ref="A6:A43"/>
  </mergeCells>
  <phoneticPr fontId="7" type="noConversion"/>
  <conditionalFormatting sqref="I83 J58:J59 G58:G61 G83 E68:F68 E60:J61">
    <cfRule type="cellIs" dxfId="1" priority="25" stopIfTrue="1" operator="equal">
      <formula>0</formula>
    </cfRule>
  </conditionalFormatting>
  <pageMargins left="0.23622047244094491" right="7.874015748031496E-2" top="0.23622047244094491" bottom="0.19685039370078741" header="0.27559055118110237" footer="0.19685039370078741"/>
  <pageSetup paperSize="9" scale="75" orientation="portrait" verticalDpi="0" r:id="rId1"/>
  <headerFooter scaleWithDoc="0" alignWithMargins="0">
    <oddFooter>&amp;L物流部：&amp;C财务部：&amp;R审计监察部：</oddFooter>
  </headerFooter>
  <rowBreaks count="1" manualBreakCount="1">
    <brk id="34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L15" sqref="L15"/>
    </sheetView>
  </sheetViews>
  <sheetFormatPr defaultColWidth="8.625" defaultRowHeight="12"/>
  <cols>
    <col min="1" max="1" width="8.625" style="1"/>
    <col min="2" max="2" width="11.875" style="3" customWidth="1"/>
    <col min="3" max="3" width="22.125" style="3" customWidth="1"/>
    <col min="4" max="4" width="9" style="1" bestFit="1" customWidth="1"/>
    <col min="5" max="6" width="9.125" style="12" customWidth="1"/>
    <col min="7" max="7" width="10.375" style="12" bestFit="1" customWidth="1"/>
    <col min="8" max="8" width="9.125" style="13" customWidth="1"/>
    <col min="9" max="9" width="9.375" style="13" customWidth="1"/>
    <col min="10" max="10" width="9.125" style="13" customWidth="1"/>
    <col min="11" max="11" width="9.375" style="1" bestFit="1" customWidth="1"/>
    <col min="12" max="12" width="11.25" style="1" bestFit="1" customWidth="1"/>
    <col min="13" max="16384" width="8.625" style="1"/>
  </cols>
  <sheetData>
    <row r="1" spans="1:10">
      <c r="A1" s="1" t="s">
        <v>436</v>
      </c>
    </row>
    <row r="2" spans="1:10" ht="13.5" thickBot="1">
      <c r="A2" s="484" t="s">
        <v>316</v>
      </c>
      <c r="B2" s="484"/>
      <c r="C2" s="484"/>
      <c r="D2" s="484"/>
      <c r="E2" s="484"/>
      <c r="F2" s="484"/>
      <c r="G2" s="484"/>
      <c r="H2" s="484"/>
      <c r="I2" s="484"/>
      <c r="J2" s="484"/>
    </row>
    <row r="3" spans="1:10" ht="12.75">
      <c r="A3" s="519" t="s">
        <v>0</v>
      </c>
      <c r="B3" s="497"/>
      <c r="C3" s="467" t="s">
        <v>1</v>
      </c>
      <c r="D3" s="467" t="s">
        <v>2</v>
      </c>
      <c r="E3" s="491" t="s">
        <v>317</v>
      </c>
      <c r="F3" s="492"/>
      <c r="G3" s="492"/>
      <c r="H3" s="493" t="s">
        <v>124</v>
      </c>
      <c r="I3" s="494"/>
      <c r="J3" s="495"/>
    </row>
    <row r="4" spans="1:10" ht="12.75">
      <c r="A4" s="519"/>
      <c r="B4" s="497"/>
      <c r="C4" s="468"/>
      <c r="D4" s="468"/>
      <c r="E4" s="288" t="s">
        <v>171</v>
      </c>
      <c r="F4" s="168" t="s">
        <v>172</v>
      </c>
      <c r="G4" s="167" t="s">
        <v>173</v>
      </c>
      <c r="H4" s="119" t="s">
        <v>3</v>
      </c>
      <c r="I4" s="119" t="s">
        <v>4</v>
      </c>
      <c r="J4" s="120" t="s">
        <v>5</v>
      </c>
    </row>
    <row r="5" spans="1:10" ht="13.5" thickBot="1">
      <c r="A5" s="520"/>
      <c r="B5" s="521"/>
      <c r="C5" s="522"/>
      <c r="D5" s="522"/>
      <c r="E5" s="368" t="s">
        <v>318</v>
      </c>
      <c r="F5" s="369" t="s">
        <v>318</v>
      </c>
      <c r="G5" s="369" t="s">
        <v>318</v>
      </c>
      <c r="H5" s="370"/>
      <c r="I5" s="371"/>
      <c r="J5" s="372"/>
    </row>
    <row r="6" spans="1:10" s="2" customFormat="1" ht="12.75">
      <c r="A6" s="486" t="s">
        <v>178</v>
      </c>
      <c r="B6" s="486" t="s">
        <v>401</v>
      </c>
      <c r="C6" s="281" t="s">
        <v>9</v>
      </c>
      <c r="D6" s="480">
        <v>372</v>
      </c>
      <c r="E6" s="204"/>
      <c r="F6" s="136"/>
      <c r="G6" s="148">
        <f>10898.71+57.88</f>
        <v>10956.589999999998</v>
      </c>
      <c r="H6" s="41" t="s">
        <v>125</v>
      </c>
      <c r="I6" s="41" t="s">
        <v>125</v>
      </c>
      <c r="J6" s="19"/>
    </row>
    <row r="7" spans="1:10" s="2" customFormat="1" ht="14.25" customHeight="1">
      <c r="A7" s="485"/>
      <c r="B7" s="485"/>
      <c r="C7" s="280" t="s">
        <v>11</v>
      </c>
      <c r="D7" s="477"/>
      <c r="E7" s="205"/>
      <c r="F7" s="137"/>
      <c r="G7" s="367">
        <v>65.84</v>
      </c>
      <c r="H7" s="27"/>
      <c r="I7" s="16"/>
      <c r="J7" s="17"/>
    </row>
    <row r="8" spans="1:10" ht="12.75">
      <c r="A8" s="485"/>
      <c r="B8" s="485"/>
      <c r="C8" s="57" t="s">
        <v>12</v>
      </c>
      <c r="D8" s="105">
        <v>352</v>
      </c>
      <c r="E8" s="205"/>
      <c r="F8" s="137"/>
      <c r="G8" s="367">
        <v>158.46</v>
      </c>
      <c r="H8" s="28"/>
      <c r="I8" s="140"/>
      <c r="J8" s="141"/>
    </row>
    <row r="9" spans="1:10" ht="12.75">
      <c r="A9" s="485"/>
      <c r="B9" s="485"/>
      <c r="C9" s="57" t="s">
        <v>13</v>
      </c>
      <c r="D9" s="105">
        <v>304</v>
      </c>
      <c r="E9" s="205"/>
      <c r="F9" s="137"/>
      <c r="G9" s="367">
        <v>70.89</v>
      </c>
      <c r="H9" s="28"/>
      <c r="I9" s="140"/>
      <c r="J9" s="143"/>
    </row>
    <row r="10" spans="1:10" ht="12.75">
      <c r="A10" s="485"/>
      <c r="B10" s="485"/>
      <c r="C10" s="57" t="s">
        <v>14</v>
      </c>
      <c r="D10" s="105">
        <v>404</v>
      </c>
      <c r="E10" s="205"/>
      <c r="F10" s="137"/>
      <c r="G10" s="367"/>
      <c r="H10" s="28"/>
      <c r="I10" s="140"/>
      <c r="J10" s="141"/>
    </row>
    <row r="11" spans="1:10" ht="12.75">
      <c r="A11" s="485"/>
      <c r="B11" s="485"/>
      <c r="C11" s="57" t="s">
        <v>15</v>
      </c>
      <c r="D11" s="105">
        <v>317</v>
      </c>
      <c r="E11" s="205"/>
      <c r="F11" s="137"/>
      <c r="G11" s="367"/>
      <c r="H11" s="28"/>
      <c r="I11" s="140"/>
      <c r="J11" s="141"/>
    </row>
    <row r="12" spans="1:10" ht="12.75">
      <c r="A12" s="485"/>
      <c r="B12" s="485"/>
      <c r="C12" s="57" t="s">
        <v>16</v>
      </c>
      <c r="D12" s="105">
        <v>423</v>
      </c>
      <c r="E12" s="205"/>
      <c r="F12" s="137"/>
      <c r="G12" s="367"/>
      <c r="H12" s="28"/>
      <c r="I12" s="140"/>
      <c r="J12" s="143"/>
    </row>
    <row r="13" spans="1:10" ht="12.75">
      <c r="A13" s="485"/>
      <c r="B13" s="485"/>
      <c r="C13" s="57" t="s">
        <v>17</v>
      </c>
      <c r="D13" s="105">
        <v>299</v>
      </c>
      <c r="E13" s="205"/>
      <c r="F13" s="137"/>
      <c r="G13" s="367">
        <v>35.450000000000003</v>
      </c>
      <c r="H13" s="28"/>
      <c r="I13" s="140"/>
      <c r="J13" s="143"/>
    </row>
    <row r="14" spans="1:10" ht="12.75">
      <c r="A14" s="485"/>
      <c r="B14" s="485"/>
      <c r="C14" s="57" t="s">
        <v>18</v>
      </c>
      <c r="D14" s="105">
        <v>263</v>
      </c>
      <c r="E14" s="205"/>
      <c r="F14" s="137"/>
      <c r="G14" s="367"/>
      <c r="H14" s="28"/>
      <c r="I14" s="140"/>
      <c r="J14" s="143"/>
    </row>
    <row r="15" spans="1:10" ht="13.5" thickBot="1">
      <c r="A15" s="485"/>
      <c r="B15" s="485"/>
      <c r="C15" s="365" t="s">
        <v>19</v>
      </c>
      <c r="D15" s="366">
        <v>263</v>
      </c>
      <c r="E15" s="289"/>
      <c r="F15" s="200"/>
      <c r="G15" s="201">
        <v>70.89</v>
      </c>
      <c r="H15" s="117"/>
      <c r="I15" s="202"/>
      <c r="J15" s="86"/>
    </row>
    <row r="16" spans="1:10" ht="15" customHeight="1" thickBot="1">
      <c r="A16" s="523"/>
      <c r="B16" s="385" t="s">
        <v>411</v>
      </c>
      <c r="C16" s="373" t="s">
        <v>426</v>
      </c>
      <c r="D16" s="389" t="s">
        <v>427</v>
      </c>
      <c r="E16" s="384"/>
      <c r="F16" s="386"/>
      <c r="G16" s="386">
        <v>35010</v>
      </c>
      <c r="H16" s="387" t="s">
        <v>125</v>
      </c>
      <c r="I16" s="387" t="s">
        <v>125</v>
      </c>
      <c r="J16" s="388"/>
    </row>
    <row r="17" spans="1:10" ht="15" customHeight="1">
      <c r="A17" s="374" t="s">
        <v>414</v>
      </c>
      <c r="B17" s="100"/>
      <c r="C17" s="100"/>
      <c r="D17" s="100"/>
      <c r="E17" s="100"/>
      <c r="F17" s="100"/>
      <c r="G17" s="100"/>
      <c r="H17" s="100"/>
      <c r="I17" s="100"/>
      <c r="J17" s="100"/>
    </row>
    <row r="18" spans="1:10">
      <c r="A18" s="84" t="s">
        <v>428</v>
      </c>
      <c r="B18" s="84"/>
      <c r="C18" s="84"/>
      <c r="D18" s="84"/>
      <c r="E18" s="84"/>
      <c r="F18" s="84"/>
      <c r="G18" s="84"/>
      <c r="H18" s="84"/>
      <c r="I18" s="84"/>
      <c r="J18" s="84"/>
    </row>
    <row r="19" spans="1:10">
      <c r="A19" s="499" t="s">
        <v>402</v>
      </c>
      <c r="B19" s="500"/>
      <c r="C19" s="500"/>
      <c r="D19" s="500"/>
      <c r="E19" s="500"/>
      <c r="F19" s="500"/>
      <c r="G19" s="500"/>
      <c r="H19" s="500"/>
      <c r="I19" s="500"/>
      <c r="J19" s="500"/>
    </row>
    <row r="20" spans="1:10">
      <c r="A20" s="501" t="s">
        <v>425</v>
      </c>
      <c r="B20" s="502"/>
      <c r="C20" s="502"/>
      <c r="D20" s="502"/>
      <c r="E20" s="502"/>
      <c r="F20" s="502"/>
      <c r="G20" s="502"/>
      <c r="H20" s="502"/>
      <c r="I20" s="502"/>
      <c r="J20" s="502"/>
    </row>
    <row r="21" spans="1:10">
      <c r="A21" s="390" t="s">
        <v>429</v>
      </c>
    </row>
  </sheetData>
  <mergeCells count="11">
    <mergeCell ref="A20:J20"/>
    <mergeCell ref="A6:A16"/>
    <mergeCell ref="A19:J19"/>
    <mergeCell ref="B6:B15"/>
    <mergeCell ref="D6:D7"/>
    <mergeCell ref="A2:J2"/>
    <mergeCell ref="A3:B5"/>
    <mergeCell ref="C3:C5"/>
    <mergeCell ref="D3:D5"/>
    <mergeCell ref="E3:G3"/>
    <mergeCell ref="H3:J3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I5" sqref="I5"/>
    </sheetView>
  </sheetViews>
  <sheetFormatPr defaultColWidth="8.625" defaultRowHeight="14.25"/>
  <cols>
    <col min="1" max="1" width="13.75" style="35" customWidth="1"/>
    <col min="2" max="2" width="13.375" style="35" customWidth="1"/>
    <col min="3" max="3" width="22.375" style="35" customWidth="1"/>
    <col min="4" max="4" width="20.5" style="35" customWidth="1"/>
    <col min="5" max="5" width="25.25" style="11" customWidth="1"/>
    <col min="8" max="8" width="29.125" customWidth="1"/>
  </cols>
  <sheetData>
    <row r="1" spans="1:10" s="1" customFormat="1" ht="23.25" customHeight="1">
      <c r="A1" s="1" t="s">
        <v>437</v>
      </c>
      <c r="B1" s="3"/>
      <c r="C1" s="3"/>
      <c r="E1" s="12"/>
      <c r="F1" s="12"/>
      <c r="G1" s="12"/>
      <c r="H1" s="13"/>
      <c r="I1" s="13"/>
      <c r="J1" s="13"/>
    </row>
    <row r="2" spans="1:10" ht="38.25" customHeight="1" thickBot="1">
      <c r="A2" s="526" t="s">
        <v>332</v>
      </c>
      <c r="B2" s="526"/>
      <c r="C2" s="526"/>
      <c r="D2" s="526"/>
      <c r="E2" s="526"/>
    </row>
    <row r="3" spans="1:10" ht="27.75" customHeight="1">
      <c r="A3" s="531" t="s">
        <v>105</v>
      </c>
      <c r="B3" s="533" t="s">
        <v>106</v>
      </c>
      <c r="C3" s="527" t="s">
        <v>314</v>
      </c>
      <c r="D3" s="171" t="s">
        <v>337</v>
      </c>
      <c r="E3" s="529" t="s">
        <v>107</v>
      </c>
    </row>
    <row r="4" spans="1:10" ht="27.75" customHeight="1" thickBot="1">
      <c r="A4" s="532"/>
      <c r="B4" s="534"/>
      <c r="C4" s="528"/>
      <c r="D4" s="235" t="s">
        <v>338</v>
      </c>
      <c r="E4" s="530"/>
    </row>
    <row r="5" spans="1:10" ht="30" customHeight="1" thickBot="1">
      <c r="A5" s="234" t="s">
        <v>333</v>
      </c>
      <c r="B5" s="236" t="s">
        <v>334</v>
      </c>
      <c r="C5" s="237">
        <v>240.96</v>
      </c>
      <c r="D5" s="238"/>
      <c r="E5" s="239"/>
    </row>
    <row r="6" spans="1:10">
      <c r="A6" s="524" t="s">
        <v>479</v>
      </c>
      <c r="B6" s="525"/>
      <c r="C6" s="525"/>
      <c r="D6" s="525"/>
    </row>
    <row r="7" spans="1:10">
      <c r="A7" s="134" t="s">
        <v>480</v>
      </c>
      <c r="B7" s="83"/>
      <c r="C7" s="48"/>
      <c r="D7" s="11"/>
    </row>
    <row r="8" spans="1:10">
      <c r="A8" s="165" t="s">
        <v>188</v>
      </c>
      <c r="B8" s="48"/>
      <c r="C8" s="48"/>
      <c r="D8" s="11"/>
    </row>
  </sheetData>
  <mergeCells count="6">
    <mergeCell ref="A6:D6"/>
    <mergeCell ref="A2:E2"/>
    <mergeCell ref="C3:C4"/>
    <mergeCell ref="E3:E4"/>
    <mergeCell ref="A3:A4"/>
    <mergeCell ref="B3:B4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F3" sqref="F3"/>
    </sheetView>
  </sheetViews>
  <sheetFormatPr defaultColWidth="9" defaultRowHeight="14.25"/>
  <cols>
    <col min="1" max="1" width="10.25" style="125" customWidth="1"/>
    <col min="2" max="2" width="22.375" style="125" customWidth="1"/>
    <col min="3" max="3" width="16.125" style="133" customWidth="1"/>
    <col min="4" max="4" width="30.25" style="125" customWidth="1"/>
    <col min="5" max="16384" width="9" style="125"/>
  </cols>
  <sheetData>
    <row r="1" spans="1:10" s="1" customFormat="1" ht="23.25" customHeight="1" thickBot="1">
      <c r="A1" s="1" t="s">
        <v>438</v>
      </c>
      <c r="B1" s="3"/>
      <c r="C1" s="3"/>
      <c r="E1" s="12"/>
      <c r="F1" s="12"/>
      <c r="G1" s="12"/>
      <c r="H1" s="13"/>
      <c r="I1" s="13"/>
      <c r="J1" s="13"/>
    </row>
    <row r="2" spans="1:10" ht="27" customHeight="1">
      <c r="A2" s="538" t="s">
        <v>328</v>
      </c>
      <c r="B2" s="540" t="s">
        <v>106</v>
      </c>
      <c r="C2" s="542" t="s">
        <v>337</v>
      </c>
      <c r="D2" s="543"/>
    </row>
    <row r="3" spans="1:10" s="126" customFormat="1" ht="34.5" customHeight="1">
      <c r="A3" s="539"/>
      <c r="B3" s="541"/>
      <c r="C3" s="315" t="s">
        <v>339</v>
      </c>
      <c r="D3" s="316" t="s">
        <v>354</v>
      </c>
    </row>
    <row r="4" spans="1:10" ht="27" customHeight="1">
      <c r="A4" s="430"/>
      <c r="B4" s="127" t="s">
        <v>358</v>
      </c>
      <c r="C4" s="128"/>
      <c r="D4" s="129" t="s">
        <v>355</v>
      </c>
    </row>
    <row r="5" spans="1:10" ht="27" customHeight="1">
      <c r="A5" s="430"/>
      <c r="B5" s="127" t="s">
        <v>359</v>
      </c>
      <c r="C5" s="128"/>
      <c r="D5" s="129" t="s">
        <v>356</v>
      </c>
    </row>
    <row r="6" spans="1:10" ht="27" customHeight="1">
      <c r="A6" s="430"/>
      <c r="B6" s="127" t="s">
        <v>360</v>
      </c>
      <c r="C6" s="128"/>
      <c r="D6" s="129" t="s">
        <v>357</v>
      </c>
    </row>
    <row r="7" spans="1:10" ht="27" customHeight="1">
      <c r="A7" s="430"/>
      <c r="B7" s="127" t="s">
        <v>361</v>
      </c>
      <c r="C7" s="128"/>
      <c r="D7" s="129" t="s">
        <v>363</v>
      </c>
    </row>
    <row r="8" spans="1:10" ht="27" customHeight="1" thickBot="1">
      <c r="A8" s="431"/>
      <c r="B8" s="130" t="s">
        <v>362</v>
      </c>
      <c r="C8" s="131"/>
      <c r="D8" s="132" t="s">
        <v>364</v>
      </c>
    </row>
    <row r="9" spans="1:10">
      <c r="A9" s="524" t="s">
        <v>209</v>
      </c>
      <c r="B9" s="525"/>
      <c r="C9" s="525"/>
      <c r="D9" s="525"/>
      <c r="E9" s="525"/>
      <c r="F9" s="525"/>
      <c r="G9" s="525"/>
      <c r="H9" s="525"/>
      <c r="I9" s="525"/>
    </row>
    <row r="10" spans="1:10">
      <c r="A10" s="536" t="s">
        <v>365</v>
      </c>
      <c r="B10" s="537"/>
      <c r="C10" s="121"/>
      <c r="D10" s="48"/>
      <c r="E10" s="48"/>
      <c r="F10" s="48"/>
      <c r="G10" s="48"/>
      <c r="H10" s="48"/>
      <c r="I10" s="11"/>
    </row>
    <row r="11" spans="1:10">
      <c r="A11" s="134" t="s">
        <v>329</v>
      </c>
      <c r="B11" s="83"/>
      <c r="C11" s="83"/>
      <c r="D11" s="83"/>
      <c r="E11" s="83"/>
      <c r="F11" s="83"/>
      <c r="G11" s="83"/>
      <c r="H11" s="48"/>
      <c r="I11" s="11"/>
    </row>
    <row r="12" spans="1:10">
      <c r="A12" s="79" t="s">
        <v>185</v>
      </c>
      <c r="B12" s="48"/>
      <c r="C12" s="48"/>
      <c r="D12" s="48"/>
      <c r="E12" s="48"/>
      <c r="F12" s="48"/>
      <c r="G12" s="48"/>
      <c r="H12" s="48"/>
      <c r="I12" s="11"/>
    </row>
    <row r="13" spans="1:10">
      <c r="A13" s="535" t="s">
        <v>184</v>
      </c>
      <c r="B13" s="535"/>
      <c r="C13" s="535"/>
      <c r="D13" s="535"/>
      <c r="E13" s="535"/>
      <c r="F13" s="535"/>
      <c r="G13" s="535"/>
      <c r="H13" s="535"/>
      <c r="I13" s="535"/>
    </row>
  </sheetData>
  <mergeCells count="7">
    <mergeCell ref="A13:I13"/>
    <mergeCell ref="A9:I9"/>
    <mergeCell ref="A10:B10"/>
    <mergeCell ref="A2:A3"/>
    <mergeCell ref="B2:B3"/>
    <mergeCell ref="C2:D2"/>
    <mergeCell ref="A4:A8"/>
  </mergeCells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16"/>
  <sheetViews>
    <sheetView workbookViewId="0">
      <selection activeCell="H10" sqref="H10"/>
    </sheetView>
  </sheetViews>
  <sheetFormatPr defaultColWidth="8.625" defaultRowHeight="14.25"/>
  <cols>
    <col min="1" max="1" width="13.75" style="35" customWidth="1"/>
    <col min="2" max="2" width="13.375" style="35" customWidth="1"/>
    <col min="3" max="3" width="10.875" style="35" customWidth="1"/>
    <col min="4" max="4" width="18.875" style="35" customWidth="1"/>
    <col min="5" max="5" width="22.875" style="35" customWidth="1"/>
    <col min="6" max="6" width="25.25" style="11" customWidth="1"/>
    <col min="9" max="9" width="29.125" customWidth="1"/>
  </cols>
  <sheetData>
    <row r="1" spans="1:9" ht="20.25" customHeight="1">
      <c r="A1" s="383" t="s">
        <v>439</v>
      </c>
    </row>
    <row r="2" spans="1:9" ht="38.25" customHeight="1" thickBot="1">
      <c r="A2" s="526" t="s">
        <v>174</v>
      </c>
      <c r="B2" s="526"/>
      <c r="C2" s="526"/>
      <c r="D2" s="526"/>
      <c r="E2" s="526"/>
      <c r="F2" s="526"/>
    </row>
    <row r="3" spans="1:9" ht="27.75" customHeight="1">
      <c r="A3" s="545" t="s">
        <v>105</v>
      </c>
      <c r="B3" s="545" t="s">
        <v>106</v>
      </c>
      <c r="C3" s="548" t="s">
        <v>314</v>
      </c>
      <c r="D3" s="379" t="s">
        <v>205</v>
      </c>
      <c r="E3" s="380" t="s">
        <v>206</v>
      </c>
      <c r="F3" s="545" t="s">
        <v>107</v>
      </c>
    </row>
    <row r="4" spans="1:9" ht="27.75" customHeight="1">
      <c r="A4" s="546"/>
      <c r="B4" s="546"/>
      <c r="C4" s="549"/>
      <c r="D4" s="111" t="s">
        <v>115</v>
      </c>
      <c r="E4" s="170" t="s">
        <v>115</v>
      </c>
      <c r="F4" s="546"/>
    </row>
    <row r="5" spans="1:9" ht="24" customHeight="1">
      <c r="A5" s="546"/>
      <c r="B5" s="324" t="s">
        <v>366</v>
      </c>
      <c r="C5" s="240">
        <v>2453</v>
      </c>
      <c r="D5" s="110"/>
      <c r="E5" s="112"/>
      <c r="F5" s="546"/>
    </row>
    <row r="6" spans="1:9" ht="24" customHeight="1">
      <c r="A6" s="546"/>
      <c r="B6" s="324" t="s">
        <v>367</v>
      </c>
      <c r="C6" s="242">
        <v>1344.08</v>
      </c>
      <c r="D6" s="110"/>
      <c r="E6" s="170"/>
      <c r="F6" s="546"/>
      <c r="I6" s="544"/>
    </row>
    <row r="7" spans="1:9" ht="24" customHeight="1">
      <c r="A7" s="546"/>
      <c r="B7" s="324" t="s">
        <v>368</v>
      </c>
      <c r="C7" s="241"/>
      <c r="D7" s="110"/>
      <c r="E7" s="170"/>
      <c r="F7" s="546"/>
      <c r="I7" s="544"/>
    </row>
    <row r="8" spans="1:9" ht="24" customHeight="1">
      <c r="A8" s="546"/>
      <c r="B8" s="324" t="s">
        <v>369</v>
      </c>
      <c r="C8" s="242"/>
      <c r="D8" s="110"/>
      <c r="E8" s="170"/>
      <c r="F8" s="546"/>
    </row>
    <row r="9" spans="1:9" ht="24" customHeight="1">
      <c r="A9" s="546"/>
      <c r="B9" s="325" t="s">
        <v>370</v>
      </c>
      <c r="C9" s="242">
        <v>2283</v>
      </c>
      <c r="D9" s="110"/>
      <c r="E9" s="170"/>
      <c r="F9" s="546"/>
    </row>
    <row r="10" spans="1:9" ht="21.75" customHeight="1">
      <c r="A10" s="546"/>
      <c r="B10" s="245" t="s">
        <v>116</v>
      </c>
      <c r="C10" s="243">
        <v>29.19</v>
      </c>
      <c r="D10" s="110"/>
      <c r="E10" s="170"/>
      <c r="F10" s="546"/>
    </row>
    <row r="11" spans="1:9" ht="21.75" customHeight="1" thickBot="1">
      <c r="A11" s="547"/>
      <c r="B11" s="172" t="s">
        <v>91</v>
      </c>
      <c r="C11" s="244"/>
      <c r="D11" s="113"/>
      <c r="E11" s="173"/>
      <c r="F11" s="547"/>
    </row>
    <row r="12" spans="1:9">
      <c r="A12" s="524" t="s">
        <v>209</v>
      </c>
      <c r="B12" s="525"/>
      <c r="C12" s="525"/>
      <c r="D12" s="525"/>
      <c r="E12" s="525"/>
    </row>
    <row r="13" spans="1:9">
      <c r="A13" s="535" t="s">
        <v>186</v>
      </c>
      <c r="B13" s="537"/>
      <c r="C13" s="48"/>
      <c r="D13" s="48"/>
      <c r="E13" s="48"/>
    </row>
    <row r="14" spans="1:9">
      <c r="A14" s="88" t="s">
        <v>207</v>
      </c>
      <c r="B14" s="83"/>
      <c r="C14" s="48"/>
      <c r="D14" s="83"/>
      <c r="E14" s="48"/>
    </row>
    <row r="15" spans="1:9">
      <c r="A15" s="79" t="s">
        <v>185</v>
      </c>
      <c r="B15" s="48"/>
      <c r="C15" s="48"/>
      <c r="D15" s="48"/>
      <c r="E15" s="48"/>
    </row>
    <row r="16" spans="1:9">
      <c r="A16" s="535" t="s">
        <v>184</v>
      </c>
      <c r="B16" s="535"/>
      <c r="C16" s="535"/>
      <c r="D16" s="535"/>
      <c r="E16" s="535"/>
    </row>
  </sheetData>
  <mergeCells count="11">
    <mergeCell ref="I6:I7"/>
    <mergeCell ref="A16:E16"/>
    <mergeCell ref="A12:E12"/>
    <mergeCell ref="A13:B13"/>
    <mergeCell ref="A2:F2"/>
    <mergeCell ref="F3:F4"/>
    <mergeCell ref="F5:F11"/>
    <mergeCell ref="A3:A4"/>
    <mergeCell ref="B3:B4"/>
    <mergeCell ref="A5:A11"/>
    <mergeCell ref="C3:C4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&amp;L物流部：&amp;C财务部：&amp;R审计监察部：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85"/>
  <sheetViews>
    <sheetView zoomScaleSheetLayoutView="100" workbookViewId="0">
      <selection sqref="A1:XFD1"/>
    </sheetView>
  </sheetViews>
  <sheetFormatPr defaultColWidth="8.625" defaultRowHeight="12"/>
  <cols>
    <col min="1" max="1" width="5.625" style="3" customWidth="1"/>
    <col min="2" max="2" width="24.875" style="3" customWidth="1"/>
    <col min="3" max="4" width="11.25" style="3" customWidth="1"/>
    <col min="5" max="6" width="11.25" style="1" customWidth="1"/>
    <col min="7" max="7" width="23.125" style="1" customWidth="1"/>
    <col min="8" max="8" width="16.25" style="1" customWidth="1"/>
    <col min="9" max="29" width="9" style="1" bestFit="1" customWidth="1"/>
    <col min="30" max="16384" width="8.625" style="1"/>
  </cols>
  <sheetData>
    <row r="1" spans="1:6" ht="17.25" customHeight="1">
      <c r="A1" s="552" t="s">
        <v>440</v>
      </c>
      <c r="B1" s="553"/>
    </row>
    <row r="2" spans="1:6" ht="22.5" customHeight="1" thickBot="1">
      <c r="A2" s="558" t="s">
        <v>134</v>
      </c>
      <c r="B2" s="559"/>
      <c r="C2" s="559"/>
      <c r="D2" s="559"/>
      <c r="E2" s="559"/>
      <c r="F2" s="559"/>
    </row>
    <row r="3" spans="1:6" ht="20.25" customHeight="1" thickBot="1">
      <c r="A3" s="566" t="s">
        <v>105</v>
      </c>
      <c r="B3" s="567" t="s">
        <v>1</v>
      </c>
      <c r="C3" s="565" t="s">
        <v>315</v>
      </c>
      <c r="D3" s="565"/>
      <c r="E3" s="560" t="s">
        <v>124</v>
      </c>
      <c r="F3" s="561"/>
    </row>
    <row r="4" spans="1:6" ht="24.75" customHeight="1">
      <c r="A4" s="508"/>
      <c r="B4" s="568"/>
      <c r="C4" s="550" t="s">
        <v>6</v>
      </c>
      <c r="D4" s="174" t="s">
        <v>7</v>
      </c>
      <c r="E4" s="375" t="s">
        <v>6</v>
      </c>
      <c r="F4" s="166" t="s">
        <v>7</v>
      </c>
    </row>
    <row r="5" spans="1:6" ht="24.75" customHeight="1" thickBot="1">
      <c r="A5" s="509"/>
      <c r="B5" s="569"/>
      <c r="C5" s="551"/>
      <c r="D5" s="159" t="s">
        <v>318</v>
      </c>
      <c r="E5" s="376"/>
      <c r="F5" s="175"/>
    </row>
    <row r="6" spans="1:6" ht="24.75" customHeight="1" thickBot="1">
      <c r="A6" s="562" t="s">
        <v>113</v>
      </c>
      <c r="B6" s="114" t="s">
        <v>295</v>
      </c>
      <c r="C6" s="253" t="s">
        <v>10</v>
      </c>
      <c r="D6" s="252"/>
      <c r="E6" s="253" t="s">
        <v>10</v>
      </c>
      <c r="F6" s="382"/>
    </row>
    <row r="7" spans="1:6" s="2" customFormat="1" ht="13.5" customHeight="1">
      <c r="A7" s="563"/>
      <c r="B7" s="56" t="s">
        <v>117</v>
      </c>
      <c r="C7" s="262"/>
      <c r="D7" s="255">
        <v>1302.97</v>
      </c>
      <c r="E7" s="23" t="s">
        <v>10</v>
      </c>
      <c r="F7" s="43"/>
    </row>
    <row r="8" spans="1:6" ht="13.5" customHeight="1">
      <c r="A8" s="563"/>
      <c r="B8" s="57" t="s">
        <v>12</v>
      </c>
      <c r="C8" s="263"/>
      <c r="D8" s="157">
        <v>35.450000000000003</v>
      </c>
      <c r="E8" s="37" t="s">
        <v>10</v>
      </c>
      <c r="F8" s="44"/>
    </row>
    <row r="9" spans="1:6" ht="13.5" customHeight="1">
      <c r="A9" s="563"/>
      <c r="B9" s="57" t="s">
        <v>13</v>
      </c>
      <c r="C9" s="263"/>
      <c r="D9" s="246"/>
      <c r="E9" s="37" t="s">
        <v>10</v>
      </c>
      <c r="F9" s="44"/>
    </row>
    <row r="10" spans="1:6" ht="13.5" customHeight="1">
      <c r="A10" s="563"/>
      <c r="B10" s="57" t="s">
        <v>14</v>
      </c>
      <c r="C10" s="263"/>
      <c r="D10" s="246"/>
      <c r="E10" s="37" t="s">
        <v>10</v>
      </c>
      <c r="F10" s="44"/>
    </row>
    <row r="11" spans="1:6" ht="13.5" customHeight="1">
      <c r="A11" s="563"/>
      <c r="B11" s="57" t="s">
        <v>15</v>
      </c>
      <c r="C11" s="263"/>
      <c r="D11" s="246"/>
      <c r="E11" s="37" t="s">
        <v>10</v>
      </c>
      <c r="F11" s="44"/>
    </row>
    <row r="12" spans="1:6" ht="13.5" customHeight="1">
      <c r="A12" s="563"/>
      <c r="B12" s="57" t="s">
        <v>16</v>
      </c>
      <c r="C12" s="263"/>
      <c r="D12" s="246"/>
      <c r="E12" s="37" t="s">
        <v>10</v>
      </c>
      <c r="F12" s="44"/>
    </row>
    <row r="13" spans="1:6" ht="13.5" customHeight="1">
      <c r="A13" s="563"/>
      <c r="B13" s="57" t="s">
        <v>17</v>
      </c>
      <c r="C13" s="263"/>
      <c r="D13" s="247"/>
      <c r="E13" s="37" t="s">
        <v>10</v>
      </c>
      <c r="F13" s="44"/>
    </row>
    <row r="14" spans="1:6" ht="13.5" customHeight="1">
      <c r="A14" s="563"/>
      <c r="B14" s="57" t="s">
        <v>18</v>
      </c>
      <c r="C14" s="263"/>
      <c r="D14" s="157"/>
      <c r="E14" s="37" t="s">
        <v>10</v>
      </c>
      <c r="F14" s="44"/>
    </row>
    <row r="15" spans="1:6" ht="13.5" customHeight="1" thickBot="1">
      <c r="A15" s="563"/>
      <c r="B15" s="58" t="s">
        <v>19</v>
      </c>
      <c r="C15" s="264"/>
      <c r="D15" s="158"/>
      <c r="E15" s="66" t="s">
        <v>10</v>
      </c>
      <c r="F15" s="85"/>
    </row>
    <row r="16" spans="1:6" s="2" customFormat="1" ht="13.5" customHeight="1">
      <c r="A16" s="563"/>
      <c r="B16" s="254" t="s">
        <v>118</v>
      </c>
      <c r="C16" s="265"/>
      <c r="D16" s="251">
        <v>2066.9340000000002</v>
      </c>
      <c r="E16" s="22" t="s">
        <v>10</v>
      </c>
      <c r="F16" s="82"/>
    </row>
    <row r="17" spans="1:6" ht="13.5" customHeight="1">
      <c r="A17" s="563"/>
      <c r="B17" s="57" t="s">
        <v>23</v>
      </c>
      <c r="C17" s="263"/>
      <c r="D17" s="246"/>
      <c r="E17" s="37" t="s">
        <v>10</v>
      </c>
      <c r="F17" s="44"/>
    </row>
    <row r="18" spans="1:6" ht="13.5" customHeight="1">
      <c r="A18" s="563"/>
      <c r="B18" s="57" t="s">
        <v>24</v>
      </c>
      <c r="C18" s="263"/>
      <c r="D18" s="246"/>
      <c r="E18" s="37" t="s">
        <v>10</v>
      </c>
      <c r="F18" s="44"/>
    </row>
    <row r="19" spans="1:6" ht="13.5" customHeight="1">
      <c r="A19" s="563"/>
      <c r="B19" s="57" t="s">
        <v>25</v>
      </c>
      <c r="C19" s="263"/>
      <c r="D19" s="246"/>
      <c r="E19" s="37" t="s">
        <v>10</v>
      </c>
      <c r="F19" s="44"/>
    </row>
    <row r="20" spans="1:6" ht="13.5" customHeight="1">
      <c r="A20" s="563"/>
      <c r="B20" s="57" t="s">
        <v>26</v>
      </c>
      <c r="C20" s="263"/>
      <c r="D20" s="246"/>
      <c r="E20" s="37" t="s">
        <v>10</v>
      </c>
      <c r="F20" s="44"/>
    </row>
    <row r="21" spans="1:6" ht="13.5" customHeight="1">
      <c r="A21" s="563"/>
      <c r="B21" s="57" t="s">
        <v>27</v>
      </c>
      <c r="C21" s="263"/>
      <c r="D21" s="246"/>
      <c r="E21" s="37" t="s">
        <v>10</v>
      </c>
      <c r="F21" s="44"/>
    </row>
    <row r="22" spans="1:6" ht="13.5" customHeight="1" thickBot="1">
      <c r="A22" s="563"/>
      <c r="B22" s="63" t="s">
        <v>28</v>
      </c>
      <c r="C22" s="266"/>
      <c r="D22" s="256"/>
      <c r="E22" s="164" t="s">
        <v>10</v>
      </c>
      <c r="F22" s="55"/>
    </row>
    <row r="23" spans="1:6" s="2" customFormat="1" ht="13.5" customHeight="1">
      <c r="A23" s="563"/>
      <c r="B23" s="56" t="s">
        <v>119</v>
      </c>
      <c r="C23" s="262"/>
      <c r="D23" s="255">
        <v>491.31</v>
      </c>
      <c r="E23" s="258" t="s">
        <v>10</v>
      </c>
      <c r="F23" s="81"/>
    </row>
    <row r="24" spans="1:6" ht="13.5" customHeight="1">
      <c r="A24" s="563"/>
      <c r="B24" s="59" t="s">
        <v>32</v>
      </c>
      <c r="C24" s="263"/>
      <c r="D24" s="246"/>
      <c r="E24" s="257" t="s">
        <v>10</v>
      </c>
      <c r="F24" s="163"/>
    </row>
    <row r="25" spans="1:6" ht="13.5" customHeight="1">
      <c r="A25" s="563"/>
      <c r="B25" s="59" t="s">
        <v>33</v>
      </c>
      <c r="C25" s="263"/>
      <c r="D25" s="246"/>
      <c r="E25" s="257" t="s">
        <v>10</v>
      </c>
      <c r="F25" s="163"/>
    </row>
    <row r="26" spans="1:6" ht="13.5" customHeight="1">
      <c r="A26" s="563"/>
      <c r="B26" s="59" t="s">
        <v>34</v>
      </c>
      <c r="C26" s="263"/>
      <c r="D26" s="157"/>
      <c r="E26" s="257" t="s">
        <v>10</v>
      </c>
      <c r="F26" s="163"/>
    </row>
    <row r="27" spans="1:6" ht="13.5" customHeight="1">
      <c r="A27" s="563"/>
      <c r="B27" s="59" t="s">
        <v>35</v>
      </c>
      <c r="C27" s="263"/>
      <c r="D27" s="157"/>
      <c r="E27" s="257" t="s">
        <v>10</v>
      </c>
      <c r="F27" s="163"/>
    </row>
    <row r="28" spans="1:6" ht="13.5" customHeight="1">
      <c r="A28" s="563"/>
      <c r="B28" s="59" t="s">
        <v>36</v>
      </c>
      <c r="C28" s="263"/>
      <c r="D28" s="246"/>
      <c r="E28" s="257" t="s">
        <v>10</v>
      </c>
      <c r="F28" s="163"/>
    </row>
    <row r="29" spans="1:6" ht="13.5" customHeight="1" thickBot="1">
      <c r="A29" s="563"/>
      <c r="B29" s="104" t="s">
        <v>37</v>
      </c>
      <c r="C29" s="264"/>
      <c r="D29" s="260"/>
      <c r="E29" s="261" t="s">
        <v>10</v>
      </c>
      <c r="F29" s="175"/>
    </row>
    <row r="30" spans="1:6" s="2" customFormat="1" ht="13.5" customHeight="1">
      <c r="A30" s="563"/>
      <c r="B30" s="161" t="s">
        <v>120</v>
      </c>
      <c r="C30" s="46"/>
      <c r="D30" s="255">
        <v>899.09</v>
      </c>
      <c r="E30" s="23" t="s">
        <v>10</v>
      </c>
      <c r="F30" s="45"/>
    </row>
    <row r="31" spans="1:6" ht="13.5" customHeight="1">
      <c r="A31" s="563"/>
      <c r="B31" s="59" t="s">
        <v>41</v>
      </c>
      <c r="C31" s="47"/>
      <c r="D31" s="247"/>
      <c r="E31" s="37" t="s">
        <v>10</v>
      </c>
      <c r="F31" s="4"/>
    </row>
    <row r="32" spans="1:6" ht="13.5" customHeight="1">
      <c r="A32" s="563"/>
      <c r="B32" s="59" t="s">
        <v>42</v>
      </c>
      <c r="C32" s="47"/>
      <c r="D32" s="248"/>
      <c r="E32" s="37" t="s">
        <v>10</v>
      </c>
      <c r="F32" s="4"/>
    </row>
    <row r="33" spans="1:6" ht="13.5" customHeight="1">
      <c r="A33" s="563"/>
      <c r="B33" s="59" t="s">
        <v>43</v>
      </c>
      <c r="C33" s="47"/>
      <c r="D33" s="248"/>
      <c r="E33" s="37" t="s">
        <v>10</v>
      </c>
      <c r="F33" s="4"/>
    </row>
    <row r="34" spans="1:6" ht="13.5" customHeight="1">
      <c r="A34" s="563"/>
      <c r="B34" s="59" t="s">
        <v>44</v>
      </c>
      <c r="C34" s="47"/>
      <c r="D34" s="246"/>
      <c r="E34" s="37" t="s">
        <v>10</v>
      </c>
      <c r="F34" s="4"/>
    </row>
    <row r="35" spans="1:6" ht="13.5" customHeight="1">
      <c r="A35" s="563"/>
      <c r="B35" s="59" t="s">
        <v>45</v>
      </c>
      <c r="C35" s="47"/>
      <c r="D35" s="247"/>
      <c r="E35" s="37" t="s">
        <v>10</v>
      </c>
      <c r="F35" s="4"/>
    </row>
    <row r="36" spans="1:6" ht="13.5" customHeight="1" thickBot="1">
      <c r="A36" s="563"/>
      <c r="B36" s="104" t="s">
        <v>46</v>
      </c>
      <c r="C36" s="160"/>
      <c r="D36" s="274"/>
      <c r="E36" s="66" t="s">
        <v>10</v>
      </c>
      <c r="F36" s="38"/>
    </row>
    <row r="37" spans="1:6" s="2" customFormat="1" ht="13.5" customHeight="1">
      <c r="A37" s="563"/>
      <c r="B37" s="115" t="s">
        <v>163</v>
      </c>
      <c r="C37" s="46"/>
      <c r="D37" s="255">
        <v>744.72</v>
      </c>
      <c r="E37" s="23" t="s">
        <v>10</v>
      </c>
      <c r="F37" s="162"/>
    </row>
    <row r="38" spans="1:6" ht="13.5" customHeight="1">
      <c r="A38" s="563"/>
      <c r="B38" s="59" t="s">
        <v>50</v>
      </c>
      <c r="C38" s="47"/>
      <c r="D38" s="157"/>
      <c r="E38" s="37" t="s">
        <v>10</v>
      </c>
      <c r="F38" s="163"/>
    </row>
    <row r="39" spans="1:6" ht="13.5" customHeight="1">
      <c r="A39" s="563"/>
      <c r="B39" s="59" t="s">
        <v>51</v>
      </c>
      <c r="C39" s="47"/>
      <c r="D39" s="246"/>
      <c r="E39" s="37" t="s">
        <v>10</v>
      </c>
      <c r="F39" s="163"/>
    </row>
    <row r="40" spans="1:6" ht="13.5" customHeight="1" thickBot="1">
      <c r="A40" s="563"/>
      <c r="B40" s="104" t="s">
        <v>52</v>
      </c>
      <c r="C40" s="160"/>
      <c r="D40" s="158"/>
      <c r="E40" s="66" t="s">
        <v>10</v>
      </c>
      <c r="F40" s="175"/>
    </row>
    <row r="41" spans="1:6" s="2" customFormat="1" ht="13.5" customHeight="1">
      <c r="A41" s="563"/>
      <c r="B41" s="161" t="s">
        <v>121</v>
      </c>
      <c r="C41" s="46"/>
      <c r="D41" s="255">
        <v>639.54999999999995</v>
      </c>
      <c r="E41" s="23" t="s">
        <v>10</v>
      </c>
      <c r="F41" s="45"/>
    </row>
    <row r="42" spans="1:6" ht="13.5" customHeight="1">
      <c r="A42" s="563"/>
      <c r="B42" s="59" t="s">
        <v>66</v>
      </c>
      <c r="C42" s="47"/>
      <c r="D42" s="246"/>
      <c r="E42" s="37" t="s">
        <v>10</v>
      </c>
      <c r="F42" s="4"/>
    </row>
    <row r="43" spans="1:6" ht="13.5" customHeight="1" thickBot="1">
      <c r="A43" s="563"/>
      <c r="B43" s="63" t="s">
        <v>67</v>
      </c>
      <c r="C43" s="160"/>
      <c r="D43" s="259"/>
      <c r="E43" s="66" t="s">
        <v>10</v>
      </c>
      <c r="F43" s="38"/>
    </row>
    <row r="44" spans="1:6" s="2" customFormat="1" ht="13.5" customHeight="1">
      <c r="A44" s="563"/>
      <c r="B44" s="60" t="s">
        <v>122</v>
      </c>
      <c r="C44" s="46"/>
      <c r="D44" s="255">
        <v>779.74</v>
      </c>
      <c r="E44" s="23" t="s">
        <v>10</v>
      </c>
      <c r="F44" s="45"/>
    </row>
    <row r="45" spans="1:6" ht="13.5" customHeight="1">
      <c r="A45" s="563"/>
      <c r="B45" s="59" t="s">
        <v>71</v>
      </c>
      <c r="C45" s="47"/>
      <c r="D45" s="246"/>
      <c r="E45" s="37" t="s">
        <v>10</v>
      </c>
      <c r="F45" s="4"/>
    </row>
    <row r="46" spans="1:6" ht="13.5" customHeight="1">
      <c r="A46" s="563"/>
      <c r="B46" s="59" t="s">
        <v>72</v>
      </c>
      <c r="C46" s="47"/>
      <c r="D46" s="246"/>
      <c r="E46" s="37" t="s">
        <v>10</v>
      </c>
      <c r="F46" s="4"/>
    </row>
    <row r="47" spans="1:6" ht="13.5" customHeight="1">
      <c r="A47" s="563"/>
      <c r="B47" s="59" t="s">
        <v>73</v>
      </c>
      <c r="C47" s="47"/>
      <c r="D47" s="246"/>
      <c r="E47" s="14"/>
      <c r="F47" s="4"/>
    </row>
    <row r="48" spans="1:6" ht="13.5" customHeight="1">
      <c r="A48" s="563"/>
      <c r="B48" s="59" t="s">
        <v>74</v>
      </c>
      <c r="C48" s="47"/>
      <c r="D48" s="246"/>
      <c r="E48" s="14"/>
      <c r="F48" s="4"/>
    </row>
    <row r="49" spans="1:6" ht="13.5" customHeight="1" thickBot="1">
      <c r="A49" s="563"/>
      <c r="B49" s="104" t="s">
        <v>75</v>
      </c>
      <c r="C49" s="67"/>
      <c r="D49" s="259"/>
      <c r="E49" s="15"/>
      <c r="F49" s="38"/>
    </row>
    <row r="50" spans="1:6" ht="13.5" customHeight="1">
      <c r="A50" s="563"/>
      <c r="B50" s="61" t="s">
        <v>164</v>
      </c>
      <c r="C50" s="46"/>
      <c r="D50" s="275">
        <v>448.03</v>
      </c>
      <c r="E50" s="135"/>
      <c r="F50" s="54"/>
    </row>
    <row r="51" spans="1:6" ht="13.5" customHeight="1">
      <c r="A51" s="563"/>
      <c r="B51" s="59" t="s">
        <v>79</v>
      </c>
      <c r="C51" s="47"/>
      <c r="D51" s="246"/>
      <c r="E51" s="14"/>
      <c r="F51" s="4"/>
    </row>
    <row r="52" spans="1:6" ht="13.5" customHeight="1">
      <c r="A52" s="563"/>
      <c r="B52" s="59" t="s">
        <v>81</v>
      </c>
      <c r="C52" s="93"/>
      <c r="D52" s="246"/>
      <c r="E52" s="14"/>
      <c r="F52" s="4"/>
    </row>
    <row r="53" spans="1:6" ht="13.5" customHeight="1">
      <c r="A53" s="563"/>
      <c r="B53" s="59" t="s">
        <v>82</v>
      </c>
      <c r="C53" s="47"/>
      <c r="D53" s="246"/>
      <c r="E53" s="14"/>
      <c r="F53" s="4"/>
    </row>
    <row r="54" spans="1:6" ht="13.5" customHeight="1">
      <c r="A54" s="563"/>
      <c r="B54" s="59" t="s">
        <v>80</v>
      </c>
      <c r="C54" s="47"/>
      <c r="D54" s="246"/>
      <c r="E54" s="14"/>
      <c r="F54" s="4"/>
    </row>
    <row r="55" spans="1:6" ht="13.5" customHeight="1" thickBot="1">
      <c r="A55" s="563"/>
      <c r="B55" s="62" t="s">
        <v>162</v>
      </c>
      <c r="C55" s="94"/>
      <c r="D55" s="259"/>
      <c r="E55" s="15"/>
      <c r="F55" s="38"/>
    </row>
    <row r="56" spans="1:6" ht="13.5" customHeight="1">
      <c r="A56" s="563"/>
      <c r="B56" s="61" t="s">
        <v>165</v>
      </c>
      <c r="C56" s="270"/>
      <c r="D56" s="275">
        <v>232.16</v>
      </c>
      <c r="E56" s="135"/>
      <c r="F56" s="54"/>
    </row>
    <row r="57" spans="1:6" ht="13.5" customHeight="1" thickBot="1">
      <c r="A57" s="563"/>
      <c r="B57" s="104" t="s">
        <v>86</v>
      </c>
      <c r="C57" s="269"/>
      <c r="D57" s="259"/>
      <c r="E57" s="15"/>
      <c r="F57" s="38"/>
    </row>
    <row r="58" spans="1:6" ht="13.5" customHeight="1">
      <c r="A58" s="563"/>
      <c r="B58" s="61" t="s">
        <v>166</v>
      </c>
      <c r="C58" s="270"/>
      <c r="D58" s="275">
        <v>413.13</v>
      </c>
      <c r="E58" s="135"/>
      <c r="F58" s="54"/>
    </row>
    <row r="59" spans="1:6" ht="13.5" customHeight="1" thickBot="1">
      <c r="A59" s="563"/>
      <c r="B59" s="104" t="s">
        <v>90</v>
      </c>
      <c r="C59" s="271"/>
      <c r="D59" s="260"/>
      <c r="E59" s="15"/>
      <c r="F59" s="38"/>
    </row>
    <row r="60" spans="1:6" ht="13.5" customHeight="1">
      <c r="A60" s="563"/>
      <c r="B60" s="53" t="s">
        <v>92</v>
      </c>
      <c r="C60" s="270"/>
      <c r="D60" s="276"/>
      <c r="E60" s="135"/>
      <c r="F60" s="166"/>
    </row>
    <row r="61" spans="1:6" ht="13.5" customHeight="1">
      <c r="A61" s="563"/>
      <c r="B61" s="59" t="s">
        <v>93</v>
      </c>
      <c r="C61" s="268"/>
      <c r="D61" s="157"/>
      <c r="E61" s="14"/>
      <c r="F61" s="163"/>
    </row>
    <row r="62" spans="1:6" ht="13.5" customHeight="1">
      <c r="A62" s="563"/>
      <c r="B62" s="64" t="s">
        <v>167</v>
      </c>
      <c r="C62" s="272"/>
      <c r="D62" s="157">
        <v>249.11</v>
      </c>
      <c r="E62" s="14"/>
      <c r="F62" s="163"/>
    </row>
    <row r="63" spans="1:6" ht="13.5" customHeight="1">
      <c r="A63" s="563"/>
      <c r="B63" s="59" t="s">
        <v>94</v>
      </c>
      <c r="C63" s="268"/>
      <c r="D63" s="247"/>
      <c r="E63" s="14"/>
      <c r="F63" s="163"/>
    </row>
    <row r="64" spans="1:6" ht="13.5" customHeight="1">
      <c r="A64" s="563"/>
      <c r="B64" s="59" t="s">
        <v>95</v>
      </c>
      <c r="C64" s="272"/>
      <c r="D64" s="247"/>
      <c r="E64" s="14"/>
      <c r="F64" s="163"/>
    </row>
    <row r="65" spans="1:11" ht="13.5" customHeight="1" thickBot="1">
      <c r="A65" s="563"/>
      <c r="B65" s="104" t="s">
        <v>96</v>
      </c>
      <c r="C65" s="269"/>
      <c r="D65" s="260"/>
      <c r="E65" s="15"/>
      <c r="F65" s="175"/>
    </row>
    <row r="66" spans="1:11" ht="13.5" customHeight="1">
      <c r="A66" s="563"/>
      <c r="B66" s="53" t="s">
        <v>98</v>
      </c>
      <c r="C66" s="270"/>
      <c r="D66" s="276"/>
      <c r="E66" s="135"/>
      <c r="F66" s="166"/>
    </row>
    <row r="67" spans="1:11" ht="13.5" customHeight="1">
      <c r="A67" s="563"/>
      <c r="B67" s="59" t="s">
        <v>99</v>
      </c>
      <c r="C67" s="272"/>
      <c r="D67" s="247"/>
      <c r="E67" s="14"/>
      <c r="F67" s="163"/>
    </row>
    <row r="68" spans="1:11" ht="13.5" customHeight="1">
      <c r="A68" s="563"/>
      <c r="B68" s="59" t="s">
        <v>100</v>
      </c>
      <c r="C68" s="272"/>
      <c r="D68" s="247"/>
      <c r="E68" s="14"/>
      <c r="F68" s="163"/>
    </row>
    <row r="69" spans="1:11" ht="13.5" customHeight="1">
      <c r="A69" s="563"/>
      <c r="B69" s="59" t="s">
        <v>101</v>
      </c>
      <c r="C69" s="272"/>
      <c r="D69" s="247"/>
      <c r="E69" s="14"/>
      <c r="F69" s="163"/>
    </row>
    <row r="70" spans="1:11" ht="13.5" customHeight="1">
      <c r="A70" s="563"/>
      <c r="B70" s="59" t="s">
        <v>102</v>
      </c>
      <c r="C70" s="272"/>
      <c r="D70" s="247"/>
      <c r="E70" s="14"/>
      <c r="F70" s="163"/>
    </row>
    <row r="71" spans="1:11" ht="13.5" customHeight="1" thickBot="1">
      <c r="A71" s="563"/>
      <c r="B71" s="104" t="s">
        <v>103</v>
      </c>
      <c r="C71" s="267"/>
      <c r="D71" s="260"/>
      <c r="E71" s="15"/>
      <c r="F71" s="175"/>
    </row>
    <row r="72" spans="1:11" ht="13.5" customHeight="1" thickBot="1">
      <c r="A72" s="563"/>
      <c r="B72" s="65" t="s">
        <v>109</v>
      </c>
      <c r="C72" s="273"/>
      <c r="D72" s="277"/>
      <c r="E72" s="36"/>
      <c r="F72" s="377"/>
      <c r="H72" s="5"/>
      <c r="I72" s="6"/>
      <c r="J72" s="6"/>
      <c r="K72" s="7"/>
    </row>
    <row r="73" spans="1:11" ht="13.5" customHeight="1">
      <c r="A73" s="563"/>
      <c r="B73" s="278" t="s">
        <v>123</v>
      </c>
      <c r="C73" s="262"/>
      <c r="D73" s="279">
        <v>891.3</v>
      </c>
      <c r="E73" s="23" t="s">
        <v>10</v>
      </c>
      <c r="F73" s="166"/>
      <c r="H73" s="8"/>
      <c r="I73" s="6"/>
      <c r="J73" s="7"/>
      <c r="K73" s="7"/>
    </row>
    <row r="74" spans="1:11" ht="13.5" customHeight="1">
      <c r="A74" s="563"/>
      <c r="B74" s="59" t="s">
        <v>56</v>
      </c>
      <c r="C74" s="263"/>
      <c r="D74" s="250"/>
      <c r="E74" s="37" t="s">
        <v>10</v>
      </c>
      <c r="F74" s="163"/>
      <c r="H74" s="8"/>
      <c r="I74" s="6"/>
      <c r="J74" s="7"/>
      <c r="K74" s="7"/>
    </row>
    <row r="75" spans="1:11" ht="13.5" customHeight="1">
      <c r="A75" s="563"/>
      <c r="B75" s="59" t="s">
        <v>57</v>
      </c>
      <c r="C75" s="263"/>
      <c r="D75" s="250"/>
      <c r="E75" s="37" t="s">
        <v>10</v>
      </c>
      <c r="F75" s="163"/>
      <c r="H75" s="8"/>
      <c r="I75" s="6"/>
      <c r="J75" s="7"/>
      <c r="K75" s="7"/>
    </row>
    <row r="76" spans="1:11" ht="13.5" customHeight="1">
      <c r="A76" s="563"/>
      <c r="B76" s="59" t="s">
        <v>58</v>
      </c>
      <c r="C76" s="263"/>
      <c r="D76" s="249"/>
      <c r="E76" s="37" t="s">
        <v>10</v>
      </c>
      <c r="F76" s="163"/>
      <c r="H76" s="8"/>
      <c r="I76" s="6"/>
      <c r="J76" s="7"/>
      <c r="K76" s="7"/>
    </row>
    <row r="77" spans="1:11" ht="13.5" customHeight="1">
      <c r="A77" s="563"/>
      <c r="B77" s="59" t="s">
        <v>59</v>
      </c>
      <c r="C77" s="263"/>
      <c r="D77" s="250"/>
      <c r="E77" s="37" t="s">
        <v>10</v>
      </c>
      <c r="F77" s="163"/>
      <c r="H77" s="8"/>
      <c r="I77" s="6"/>
      <c r="J77" s="7"/>
      <c r="K77" s="7"/>
    </row>
    <row r="78" spans="1:11" ht="13.5" customHeight="1">
      <c r="A78" s="563"/>
      <c r="B78" s="59" t="s">
        <v>60</v>
      </c>
      <c r="C78" s="263"/>
      <c r="D78" s="250"/>
      <c r="E78" s="37" t="s">
        <v>10</v>
      </c>
      <c r="F78" s="163"/>
      <c r="H78" s="8"/>
      <c r="I78" s="6"/>
      <c r="J78" s="7"/>
      <c r="K78" s="7"/>
    </row>
    <row r="79" spans="1:11" ht="13.5" customHeight="1">
      <c r="A79" s="563"/>
      <c r="B79" s="59" t="s">
        <v>61</v>
      </c>
      <c r="C79" s="263"/>
      <c r="D79" s="249"/>
      <c r="E79" s="37" t="s">
        <v>10</v>
      </c>
      <c r="F79" s="163"/>
      <c r="H79" s="8"/>
      <c r="I79" s="6"/>
      <c r="J79" s="7"/>
      <c r="K79" s="7"/>
    </row>
    <row r="80" spans="1:11" ht="13.5" customHeight="1" thickBot="1">
      <c r="A80" s="564"/>
      <c r="B80" s="104" t="s">
        <v>62</v>
      </c>
      <c r="C80" s="264"/>
      <c r="D80" s="260"/>
      <c r="E80" s="66" t="s">
        <v>10</v>
      </c>
      <c r="F80" s="175"/>
    </row>
    <row r="82" spans="1:6">
      <c r="A82" s="554" t="s">
        <v>296</v>
      </c>
      <c r="B82" s="555"/>
      <c r="C82" s="555"/>
      <c r="D82" s="555"/>
      <c r="E82" s="555"/>
    </row>
    <row r="83" spans="1:6" ht="18" customHeight="1">
      <c r="A83" s="556" t="s">
        <v>187</v>
      </c>
      <c r="B83" s="557"/>
      <c r="C83" s="557"/>
      <c r="D83" s="557"/>
      <c r="E83" s="557"/>
      <c r="F83" s="557"/>
    </row>
    <row r="84" spans="1:6">
      <c r="A84" s="79" t="s">
        <v>188</v>
      </c>
      <c r="B84" s="49"/>
      <c r="C84" s="49"/>
      <c r="D84" s="49"/>
      <c r="E84" s="49"/>
    </row>
    <row r="85" spans="1:6">
      <c r="A85" s="80" t="s">
        <v>183</v>
      </c>
    </row>
  </sheetData>
  <mergeCells count="10">
    <mergeCell ref="C4:C5"/>
    <mergeCell ref="A1:B1"/>
    <mergeCell ref="A82:E82"/>
    <mergeCell ref="A83:F83"/>
    <mergeCell ref="A2:F2"/>
    <mergeCell ref="E3:F3"/>
    <mergeCell ref="A6:A80"/>
    <mergeCell ref="C3:D3"/>
    <mergeCell ref="A3:A5"/>
    <mergeCell ref="B3:B5"/>
  </mergeCells>
  <phoneticPr fontId="7" type="noConversion"/>
  <conditionalFormatting sqref="D58 D73">
    <cfRule type="cellIs" dxfId="0" priority="5" stopIfTrue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58" orientation="portrait" verticalDpi="0" r:id="rId1"/>
  <headerFooter>
    <oddFooter>&amp;L物流部：&amp;C财务部：&amp;R审计监察部：</oddFooter>
  </headerFooter>
  <rowBreaks count="1" manualBreakCount="1">
    <brk id="8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市内调拨</vt:lpstr>
      <vt:lpstr>市内客户调拨</vt:lpstr>
      <vt:lpstr>工厂直送</vt:lpstr>
      <vt:lpstr>干线路线(不含宜昌）</vt:lpstr>
      <vt:lpstr>干线路线（宜昌）</vt:lpstr>
      <vt:lpstr>东西湖工厂直送荆门客户（塔斯汀）</vt:lpstr>
      <vt:lpstr>康师傅直送市内（依维柯自装自卸）</vt:lpstr>
      <vt:lpstr>康师傅直送市内（4.2米小车自装自卸）</vt:lpstr>
      <vt:lpstr>康师傅直送市外</vt:lpstr>
      <vt:lpstr>武汉至河南</vt:lpstr>
      <vt:lpstr>广州浓缩液</vt:lpstr>
      <vt:lpstr>营业所及客户地址</vt:lpstr>
      <vt:lpstr>产品规格及重量</vt:lpstr>
      <vt:lpstr>市外DC空包装返回数量</vt:lpstr>
      <vt:lpstr>'干线路线(不含宜昌）'!Print_Area</vt:lpstr>
      <vt:lpstr>康师傅直送市外!Print_Area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Administrator</cp:lastModifiedBy>
  <cp:lastPrinted>2023-04-08T04:50:24Z</cp:lastPrinted>
  <dcterms:created xsi:type="dcterms:W3CDTF">2021-04-27T00:49:46Z</dcterms:created>
  <dcterms:modified xsi:type="dcterms:W3CDTF">2025-03-28T08:14:12Z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F8E3DBDC3C274C78A1DCB580556E2E4F</vt:lpwstr>
  </property>
</Properties>
</file>