
<file path=[Content_Types].xml><?xml version="1.0" encoding="utf-8"?>
<Types xmlns="http://schemas.openxmlformats.org/package/2006/content-types">
  <Default Extension="vml" ContentType="application/vnd.openxmlformats-officedocument.vmlDrawing"/>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000" firstSheet="1" activeTab="1"/>
  </bookViews>
  <sheets>
    <sheet name="供应商资质审核标准" sheetId="1" state="hidden" r:id="rId1"/>
    <sheet name="投标供应商填写" sheetId="9" r:id="rId2"/>
    <sheet name="Sheet1" sheetId="5" state="hidden" r:id="rId3"/>
    <sheet name="审核模板1" sheetId="3" state="hidden" r:id="rId4"/>
    <sheet name="行业说明" sheetId="4" state="hidden" r:id="rId5"/>
  </sheets>
  <definedNames>
    <definedName name="_xlnm._FilterDatabase" localSheetId="1" hidden="1">投标供应商填写!$B$2:$G$19</definedName>
    <definedName name="_xlnm._FilterDatabase" localSheetId="0" hidden="1">供应商资质审核标准!$A$5:$O$27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曹展</author>
  </authors>
  <commentList>
    <comment ref="Z2" authorId="0">
      <text>
        <r>
          <rPr>
            <b/>
            <sz val="9"/>
            <rFont val="宋体"/>
            <charset val="134"/>
          </rPr>
          <t>（资产负债表货币资金）</t>
        </r>
        <r>
          <rPr>
            <sz val="9"/>
            <rFont val="宋体"/>
            <charset val="134"/>
          </rPr>
          <t xml:space="preserve">
</t>
        </r>
      </text>
    </comment>
    <comment ref="AC2" authorId="0">
      <text>
        <r>
          <rPr>
            <b/>
            <sz val="9"/>
            <rFont val="宋体"/>
            <charset val="134"/>
          </rPr>
          <t xml:space="preserve">营业利润
</t>
        </r>
        <r>
          <rPr>
            <sz val="9"/>
            <rFont val="宋体"/>
            <charset val="134"/>
          </rPr>
          <t xml:space="preserve">
</t>
        </r>
      </text>
    </comment>
  </commentList>
</comments>
</file>

<file path=xl/sharedStrings.xml><?xml version="1.0" encoding="utf-8"?>
<sst xmlns="http://schemas.openxmlformats.org/spreadsheetml/2006/main" count="171" uniqueCount="140">
  <si>
    <r>
      <rPr>
        <sz val="10"/>
        <color rgb="FF0070C0"/>
        <rFont val="微软雅黑"/>
        <charset val="134"/>
      </rPr>
      <t>一、财务审核目的</t>
    </r>
    <r>
      <rPr>
        <sz val="10"/>
        <color theme="1"/>
        <rFont val="微软雅黑"/>
        <charset val="134"/>
      </rPr>
      <t>：发现是否存在重大财务风险。如有，提交专项小组综合评估</t>
    </r>
  </si>
  <si>
    <r>
      <rPr>
        <sz val="10"/>
        <color rgb="FF0070C0"/>
        <rFont val="微软雅黑"/>
        <charset val="134"/>
      </rPr>
      <t>二、审核依据</t>
    </r>
    <r>
      <rPr>
        <sz val="10"/>
        <color theme="1"/>
        <rFont val="微软雅黑"/>
        <charset val="134"/>
      </rPr>
      <t>：按供应商三年一期财务报表所反映历史财务指标数值关系给出财务建议</t>
    </r>
  </si>
  <si>
    <r>
      <rPr>
        <sz val="10"/>
        <color rgb="FF0070C0"/>
        <rFont val="微软雅黑"/>
        <charset val="134"/>
      </rPr>
      <t>三、财务审核前置条件</t>
    </r>
    <r>
      <rPr>
        <sz val="10"/>
        <color theme="1"/>
        <rFont val="微软雅黑"/>
        <charset val="134"/>
      </rPr>
      <t>：负责招标的部门已完成对公司成立日期、注册资金的初审。供应商提供三年一期财报（PDF+EXCEL）,且数据保持一致，如发现不一致，直接取消招标资格</t>
    </r>
  </si>
  <si>
    <t>序号</t>
  </si>
  <si>
    <t>审核的财务指标</t>
  </si>
  <si>
    <t>指标说明</t>
  </si>
  <si>
    <t>指标要求</t>
  </si>
  <si>
    <t>均值参考</t>
  </si>
  <si>
    <t>标准分值
（共10分）</t>
  </si>
  <si>
    <t>审核评估分</t>
  </si>
  <si>
    <t>备注</t>
  </si>
  <si>
    <t>指标解读</t>
  </si>
  <si>
    <t>2024年</t>
  </si>
  <si>
    <t>2023年</t>
  </si>
  <si>
    <t>2022年</t>
  </si>
  <si>
    <t>2021年</t>
  </si>
  <si>
    <t>平均值</t>
  </si>
  <si>
    <t>是否有三年一期的报表</t>
  </si>
  <si>
    <t>三年：三个完整会计年度
一期：从1月1日至最近一个结账月</t>
  </si>
  <si>
    <t>提供三年一期报表，未按要求提供扣1分</t>
  </si>
  <si>
    <t>至少要有一个完整会计年度</t>
  </si>
  <si>
    <t>是否有注册备案事务所出具的审计报告</t>
  </si>
  <si>
    <t>无保留意见的审计报告，其它均为不合格</t>
  </si>
  <si>
    <t>特殊扣分项：非事务所出具的报告扣1分</t>
  </si>
  <si>
    <t>0或-1</t>
  </si>
  <si>
    <t>提供注协备案的编号</t>
  </si>
  <si>
    <t>一、</t>
  </si>
  <si>
    <t>偿债能力</t>
  </si>
  <si>
    <t>资产负债率</t>
  </si>
  <si>
    <t>负债总额/资产总额*100%</t>
  </si>
  <si>
    <t>指标≤行业均值（以下简称均值）得全分
指标高于均值~20%之间，得0.8分
指标高于均值20%~40%之间，得0.6分
指标高于均值40%~60%之间，得0.4分
指标高于均值60%以上，得0分</t>
  </si>
  <si>
    <t>①食品加工制造30.79% ②机械设备43.7%③信息设备38.98% ④商业贸易56.6%  ⑤信息服务29.33% ⑥交通运输 47.07% ⑦交运设备49.42%  8、其他52.94%</t>
  </si>
  <si>
    <t>流动比率</t>
  </si>
  <si>
    <t>流动资产/ 流动负债</t>
  </si>
  <si>
    <t>指标≧行业均值（以下简称均值），得全分
指标低于均值~20%之间，得0.8分
指标低于均值20%~40%之间，得0.6分
指标低于均值40%~60%之间，得0.4分
指标低于均值60%以上，得0分</t>
  </si>
  <si>
    <t>①食品加工制造2.63 ②机械设备1.96 ③信息设备2.31 ④商业贸易1.18  ⑤信息服务3.16 ⑥交通运输1.31 ⑦交运设备1.53  8、其他1.3</t>
  </si>
  <si>
    <t>衡量企业流动资产高于短期债务到期以前，可以变高于现金用于偿还负债的能力。一般说来，比率越高，说明企业资产的变现能力越强，短期偿债能力亦越强；反之则弱。一般认高于流动比率应高于2：1以上，流动比率2：1，表示流动资产是流动负债的两倍，即使流动资产有一半高于短期内不能变现，也能保证全部的流动负债得到偿还</t>
  </si>
  <si>
    <t>速动比率</t>
  </si>
  <si>
    <t>（流动资产-存货）/ 流动负债</t>
  </si>
  <si>
    <t>①食品加工制造1.78 ②机械设备1.46 ③信息设备1.73 ④商业贸易0.79 ⑤信息服务2.72 ⑥交通运输1.05  ⑦交运设备1.14  8、其他0.74</t>
  </si>
  <si>
    <t>衡量企业流动资产中可以即刻用来偿付到期债务的能力。该指标越大，表明公司短期偿债能力越强，通常该指标高于100%左右较好</t>
  </si>
  <si>
    <t>经营现金流量比率</t>
  </si>
  <si>
    <t>经营活动产生的现金净流量/期末流动负债</t>
  </si>
  <si>
    <t>①食品加工制造0.14 ②机械设备-0.01 ③信息设备-0.02 ④商业贸易0.03 ⑤信息服务-0.04 ⑥交通运输0.14  ⑦交运设备0.02  8、其他-0.03</t>
  </si>
  <si>
    <t>现金流量比率的合适范围通常取决于企业的具体情况和标准。一般来说，现金流量比率越高，表明企业的短期偿债能力越强。然而，过高的现金流量比率也可能意味着企业未能有效利用其资产，导致机会成本增</t>
  </si>
  <si>
    <t>二、</t>
  </si>
  <si>
    <t>营运能力</t>
  </si>
  <si>
    <t>应收账款周转率</t>
  </si>
  <si>
    <t>赊销收入净额/[(期初应收账款+期末应收账款)/2</t>
  </si>
  <si>
    <t>①食品加工制造30.55 ②机械设备1.47 ③信息设备1.55 ④商业贸易73.4  ⑤信息服务3.39 ⑥交通运输9.19 ⑦交运设备2.88  8、其他5.61</t>
  </si>
  <si>
    <t>衡量企业经营活动所产生的现金流量可以抵偿流动负债的程度。比率越高，说明企业的财务弹性越好</t>
  </si>
  <si>
    <t>存货周转率</t>
  </si>
  <si>
    <t>存货周转率(次)=销售(营业)成本÷平均存货。其中，平均存货=(年初存货+年末存货)÷2</t>
  </si>
  <si>
    <t>①食品加工制造1.52  ②机械设备1.27；③信息设备1.35；④商业贸易5.44  ⑤信息服务3.74 ⑥交通运输15.65 ⑦交运设备2.28  8、其他1.67</t>
  </si>
  <si>
    <t>存货周转率高于20次到50次之间被认高于是正常的。其中，30次以上可以视高于较高的水平，而50次以上则被视高于非常高的水平。相反，如果存货周转率低于20次，则可能被视高于较低的水平，但仍属于正常状态。需要注意的是，存货周转率并不是越高越好，因高于过高的周转率可能会导致产品销售不佳、库存短缺等问题。</t>
  </si>
  <si>
    <t>三、</t>
  </si>
  <si>
    <t>盈利能力</t>
  </si>
  <si>
    <t>销售利润率</t>
  </si>
  <si>
    <t xml:space="preserve">利润总额/营业收入×100%
</t>
  </si>
  <si>
    <t>①食品加工制造42.14% ②机械设备22.94% ③信息设备25.42% ④商业贸易18.58%  ⑤信息服务38.47% ⑥交通运输29.23% ⑦交运设备18.67%  8、其他19.22%</t>
  </si>
  <si>
    <t>销售利润率，是企业利润与销售额之间的比率。它是以销售收入高于基础分析企业获利能力，反映销售收入收益水平的指标，即每元销售收入所获得的利润</t>
  </si>
  <si>
    <t>净资产收益率</t>
  </si>
  <si>
    <t>净资产收益率=净利润/平均净资产×100%
其中,平均净资产=(年初净资产+年末净资产)/2</t>
  </si>
  <si>
    <t>①食品加工制造5.43% ②机械设备2.75% ③信息设备2.56% ④商业贸易4.89%  ⑤信息服务4.23% ⑥交通运输3.95% ⑦交运设备3.75%  8、其他0.72%</t>
  </si>
  <si>
    <t>加权平均净资产收益率计算出的指标含义是强调经营期间净资产赚取利润的结果,是一个动态的指标,说明经营者高于经营期间利用单位净资产高于公司新创造利润的多少</t>
  </si>
  <si>
    <t>四、</t>
  </si>
  <si>
    <t>发展能力</t>
  </si>
  <si>
    <t>营业收入增长率</t>
  </si>
  <si>
    <t>(本年营业收入总额-上年营业收入总额)/上年营业收入总额*100%</t>
  </si>
  <si>
    <t>①食品加工制造7.39% ②机械设备5.46% ③信息设备4.52% ④商业贸易11.48%  ⑤信息服务15.36% ⑥交通运输4.46% ⑦交运设备8.35%  8、其他9.51%</t>
  </si>
  <si>
    <t>正增长</t>
  </si>
  <si>
    <t>营业利润增长率</t>
  </si>
  <si>
    <t>营业利润增长率（销售利润增长率）=（本年营业利润总额-上年营业利润总额）/上年营业利润总额×100%</t>
  </si>
  <si>
    <t>-</t>
  </si>
  <si>
    <t>营业利润率越高，说明企业百元商品销售额提供的营业利润越多，企业的盈利能力越强；反之，此比率越低，说明企业盈利能力越弱。</t>
  </si>
  <si>
    <t>合计</t>
  </si>
  <si>
    <t xml:space="preserve">说明：1、行业均值数据源自网址https://www.renrendoc.com/paper/199072551.html23个行业上市公司指标  </t>
  </si>
  <si>
    <r>
      <rPr>
        <b/>
        <u/>
        <sz val="12"/>
        <color rgb="FF0070C0"/>
        <rFont val="微软雅黑"/>
        <charset val="134"/>
      </rPr>
      <t>评估结果说明</t>
    </r>
    <r>
      <rPr>
        <u/>
        <sz val="10"/>
        <color theme="1"/>
        <rFont val="微软雅黑"/>
        <charset val="134"/>
      </rPr>
      <t>：</t>
    </r>
  </si>
  <si>
    <t>评估均值6分以上，继续推进</t>
  </si>
  <si>
    <t>评估均值5-6分（含5分），专项小组综合评估</t>
  </si>
  <si>
    <t>评估均值5分以下，不合格</t>
  </si>
  <si>
    <t>特别说明：若招标组对财务评估结果有质疑，或应标供应商有特别优势需保留的，可召集项目组共同讨论达成一致后可保留；</t>
  </si>
  <si>
    <t>投标供应商名称：</t>
  </si>
  <si>
    <t>XXXXXXXX有限公司</t>
  </si>
  <si>
    <t>财务能力指标</t>
  </si>
  <si>
    <t>指标名称</t>
  </si>
  <si>
    <t>2025年一期财报金额</t>
  </si>
  <si>
    <t>2024年审计报告金额</t>
  </si>
  <si>
    <t>2023年审计报告金额</t>
  </si>
  <si>
    <t>2022年审计报告金额</t>
  </si>
  <si>
    <t>一、偿债能力</t>
  </si>
  <si>
    <t>资产总计</t>
  </si>
  <si>
    <t>负债总计</t>
  </si>
  <si>
    <t>流动资产合计</t>
  </si>
  <si>
    <t>流动负债合计</t>
  </si>
  <si>
    <t>存货</t>
  </si>
  <si>
    <t>经营活动产生的现金流量净额</t>
  </si>
  <si>
    <t>二、营运能力</t>
  </si>
  <si>
    <t>赊销收入净额</t>
  </si>
  <si>
    <t>期初应收账款</t>
  </si>
  <si>
    <t>期末应收账款</t>
  </si>
  <si>
    <t>营业成本</t>
  </si>
  <si>
    <t>期初存货</t>
  </si>
  <si>
    <t>三、盈利能力</t>
  </si>
  <si>
    <t>本年期初所有者权益合计</t>
  </si>
  <si>
    <t>净利润</t>
  </si>
  <si>
    <t>营业收入</t>
  </si>
  <si>
    <t>利润总额</t>
  </si>
  <si>
    <t>四、发展能力</t>
  </si>
  <si>
    <t>上年营业利润总额</t>
  </si>
  <si>
    <t>上年营业收入总额</t>
  </si>
  <si>
    <t>说明：</t>
  </si>
  <si>
    <t>1、附表中的指标名称所对应的数值，应取自对应时点的资产负债表，以及对应期间的利润表和现金流量表中的相关数据</t>
  </si>
  <si>
    <t>2、2025年一期财报：指从2025年1月1日至应标日前最近一个结账月的财务报表</t>
  </si>
  <si>
    <t>3、审计报告：指由注册会计师事务所出具的审计报告。若无审计报告，请依照公司用于税务申报的财务报表</t>
  </si>
  <si>
    <t>内控唐总 岳玉婷 张慧  法务唐总、梁晓菲   采购4大总监   白总 姜英杰    IT  唐总  陈舒野</t>
  </si>
  <si>
    <t>邀标通知：采购/资讯，或厂商推荐</t>
  </si>
  <si>
    <t>采购/IT初审：成立4年以上，注册资金500万以上</t>
  </si>
  <si>
    <t>法务部初审：营业执照（企查查）、社保缴纳（要求人数，信息截图）、联系人、近年涉及法律纠纷</t>
  </si>
  <si>
    <t>财务审：近三年财务报表</t>
  </si>
  <si>
    <t>其它涉及厂商授权，或ISO9001认证</t>
  </si>
  <si>
    <t>供应商名称</t>
  </si>
  <si>
    <t>总资产</t>
  </si>
  <si>
    <t>负债</t>
  </si>
  <si>
    <t>现金</t>
  </si>
  <si>
    <t>现金流量比率</t>
  </si>
  <si>
    <t>收入规模</t>
  </si>
  <si>
    <t>利润</t>
  </si>
  <si>
    <t>利润率</t>
  </si>
  <si>
    <t>流动资产</t>
  </si>
  <si>
    <t>流动负债</t>
  </si>
  <si>
    <t>经营活动现金净流量</t>
  </si>
  <si>
    <t>北京思特博信息技术有限公司</t>
  </si>
  <si>
    <t>无</t>
  </si>
  <si>
    <t>北京鑫顺信息技术有限公司</t>
  </si>
  <si>
    <t>北京金贝金诚科技有限公司</t>
  </si>
  <si>
    <t>无法识别</t>
  </si>
  <si>
    <t>资产负债率越高，公司的长期偿债能力较弱，财务风险较高</t>
  </si>
  <si>
    <r>
      <rPr>
        <sz val="10"/>
        <color theme="1"/>
        <rFont val="等线"/>
        <charset val="134"/>
        <scheme val="minor"/>
      </rPr>
      <t>现金流量比率：该比率越高说明</t>
    </r>
    <r>
      <rPr>
        <u/>
        <sz val="10"/>
        <color theme="1"/>
        <rFont val="等线"/>
        <charset val="134"/>
        <scheme val="minor"/>
      </rPr>
      <t>偿债能力越强</t>
    </r>
  </si>
  <si>
    <t>营业收入利润率是衡量企业经营效率的指标，反映了在考虑营业成本的情况下，企业管理者通过经营获取利润的能力。</t>
  </si>
</sst>
</file>

<file path=xl/styles.xml><?xml version="1.0" encoding="utf-8"?>
<styleSheet xmlns="http://schemas.openxmlformats.org/spreadsheetml/2006/main" xmlns:mc="http://schemas.openxmlformats.org/markup-compatibility/2006" xmlns:xr9="http://schemas.microsoft.com/office/spreadsheetml/2016/revision9" mc:Ignorable="xr9">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Red]0.00"/>
    <numFmt numFmtId="177" formatCode="0.00_);[Red]\(0.00\)"/>
    <numFmt numFmtId="178" formatCode="0_);[Red]\(0\)"/>
    <numFmt numFmtId="179" formatCode="0.0_);[Red]\(0.0\)"/>
    <numFmt numFmtId="180" formatCode="_ * #,##0.0_ ;_ * \-#,##0.0_ ;_ * &quot;-&quot;??_ ;_ @_ "/>
  </numFmts>
  <fonts count="47">
    <font>
      <sz val="11"/>
      <color theme="1"/>
      <name val="等线"/>
      <charset val="134"/>
      <scheme val="minor"/>
    </font>
    <font>
      <b/>
      <sz val="11"/>
      <color theme="1"/>
      <name val="等线"/>
      <charset val="134"/>
      <scheme val="minor"/>
    </font>
    <font>
      <sz val="11"/>
      <name val="等线"/>
      <charset val="134"/>
      <scheme val="minor"/>
    </font>
    <font>
      <b/>
      <sz val="11"/>
      <color rgb="FFFF0000"/>
      <name val="等线"/>
      <charset val="134"/>
      <scheme val="minor"/>
    </font>
    <font>
      <b/>
      <sz val="11"/>
      <name val="等线"/>
      <charset val="134"/>
      <scheme val="minor"/>
    </font>
    <font>
      <sz val="10"/>
      <color theme="1"/>
      <name val="等线"/>
      <charset val="134"/>
      <scheme val="minor"/>
    </font>
    <font>
      <sz val="10"/>
      <color theme="1"/>
      <name val="宋体"/>
      <charset val="134"/>
    </font>
    <font>
      <sz val="10"/>
      <color theme="1"/>
      <name val="微软雅黑"/>
      <charset val="134"/>
    </font>
    <font>
      <sz val="10"/>
      <color rgb="FF333333"/>
      <name val="微软雅黑"/>
      <charset val="134"/>
    </font>
    <font>
      <sz val="10"/>
      <color theme="7"/>
      <name val="微软雅黑"/>
      <charset val="134"/>
    </font>
    <font>
      <b/>
      <sz val="10"/>
      <color rgb="FF333333"/>
      <name val="微软雅黑"/>
      <charset val="134"/>
    </font>
    <font>
      <sz val="11"/>
      <color theme="1"/>
      <name val="微软雅黑"/>
      <charset val="134"/>
    </font>
    <font>
      <b/>
      <sz val="11"/>
      <color theme="1"/>
      <name val="微软雅黑"/>
      <charset val="134"/>
    </font>
    <font>
      <b/>
      <sz val="10"/>
      <color theme="1"/>
      <name val="微软雅黑"/>
      <charset val="134"/>
    </font>
    <font>
      <sz val="11"/>
      <color rgb="FF0070C0"/>
      <name val="微软雅黑"/>
      <charset val="134"/>
    </font>
    <font>
      <b/>
      <sz val="10"/>
      <name val="微软雅黑"/>
      <charset val="134"/>
    </font>
    <font>
      <sz val="10"/>
      <name val="微软雅黑"/>
      <charset val="134"/>
    </font>
    <font>
      <u/>
      <sz val="10"/>
      <color theme="1"/>
      <name val="微软雅黑"/>
      <charset val="134"/>
    </font>
    <font>
      <sz val="10"/>
      <color rgb="FFC00000"/>
      <name val="微软雅黑"/>
      <charset val="134"/>
    </font>
    <font>
      <sz val="7"/>
      <color rgb="FF333333"/>
      <name val="微软雅黑"/>
      <charset val="134"/>
    </font>
    <font>
      <b/>
      <sz val="10"/>
      <color rgb="FF0070C0"/>
      <name val="微软雅黑"/>
      <charset val="134"/>
    </font>
    <font>
      <b/>
      <sz val="10"/>
      <color rgb="FFFF0000"/>
      <name val="微软雅黑"/>
      <charset val="134"/>
    </font>
    <font>
      <sz val="8"/>
      <color rgb="FF404040"/>
      <name val="Arial"/>
      <charset val="134"/>
    </font>
    <font>
      <u/>
      <sz val="11"/>
      <color theme="10"/>
      <name val="等线"/>
      <charset val="134"/>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u/>
      <sz val="12"/>
      <color rgb="FF0070C0"/>
      <name val="微软雅黑"/>
      <charset val="134"/>
    </font>
    <font>
      <u/>
      <sz val="10"/>
      <color theme="1"/>
      <name val="等线"/>
      <charset val="134"/>
      <scheme val="minor"/>
    </font>
    <font>
      <sz val="10"/>
      <color rgb="FF0070C0"/>
      <name val="微软雅黑"/>
      <charset val="134"/>
    </font>
    <font>
      <b/>
      <sz val="9"/>
      <name val="宋体"/>
      <charset val="134"/>
    </font>
    <font>
      <sz val="9"/>
      <name val="宋体"/>
      <charset val="134"/>
    </font>
  </fonts>
  <fills count="39">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tint="-0.0499893185216834"/>
        <bgColor indexed="64"/>
      </patternFill>
    </fill>
    <fill>
      <patternFill patternType="solid">
        <fgColor theme="0"/>
        <bgColor indexed="64"/>
      </patternFill>
    </fill>
    <fill>
      <patternFill patternType="solid">
        <fgColor theme="3" tint="0.599993896298105"/>
        <bgColor indexed="64"/>
      </patternFill>
    </fill>
    <fill>
      <patternFill patternType="solid">
        <fgColor theme="4" tint="0.599993896298105"/>
        <bgColor indexed="64"/>
      </patternFill>
    </fill>
    <fill>
      <patternFill patternType="solid">
        <fgColor theme="2"/>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ck">
        <color auto="1"/>
      </left>
      <right/>
      <top/>
      <bottom/>
      <diagonal/>
    </border>
    <border>
      <left style="medium">
        <color auto="1"/>
      </left>
      <right style="medium">
        <color auto="1"/>
      </right>
      <top style="medium">
        <color auto="1"/>
      </top>
      <bottom style="medium">
        <color auto="1"/>
      </bottom>
      <diagonal/>
    </border>
    <border>
      <left/>
      <right/>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0" fillId="9" borderId="13" applyNumberFormat="0" applyFont="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14" applyNumberFormat="0" applyFill="0" applyAlignment="0" applyProtection="0">
      <alignment vertical="center"/>
    </xf>
    <xf numFmtId="0" fontId="29" fillId="0" borderId="14" applyNumberFormat="0" applyFill="0" applyAlignment="0" applyProtection="0">
      <alignment vertical="center"/>
    </xf>
    <xf numFmtId="0" fontId="30" fillId="0" borderId="15" applyNumberFormat="0" applyFill="0" applyAlignment="0" applyProtection="0">
      <alignment vertical="center"/>
    </xf>
    <xf numFmtId="0" fontId="30" fillId="0" borderId="0" applyNumberFormat="0" applyFill="0" applyBorder="0" applyAlignment="0" applyProtection="0">
      <alignment vertical="center"/>
    </xf>
    <xf numFmtId="0" fontId="31" fillId="10" borderId="16" applyNumberFormat="0" applyAlignment="0" applyProtection="0">
      <alignment vertical="center"/>
    </xf>
    <xf numFmtId="0" fontId="32" fillId="11" borderId="17" applyNumberFormat="0" applyAlignment="0" applyProtection="0">
      <alignment vertical="center"/>
    </xf>
    <xf numFmtId="0" fontId="33" fillId="11" borderId="16" applyNumberFormat="0" applyAlignment="0" applyProtection="0">
      <alignment vertical="center"/>
    </xf>
    <xf numFmtId="0" fontId="34" fillId="12" borderId="18" applyNumberFormat="0" applyAlignment="0" applyProtection="0">
      <alignment vertical="center"/>
    </xf>
    <xf numFmtId="0" fontId="35" fillId="0" borderId="19" applyNumberFormat="0" applyFill="0" applyAlignment="0" applyProtection="0">
      <alignment vertical="center"/>
    </xf>
    <xf numFmtId="0" fontId="36" fillId="0" borderId="20" applyNumberFormat="0" applyFill="0" applyAlignment="0" applyProtection="0">
      <alignment vertical="center"/>
    </xf>
    <xf numFmtId="0" fontId="37" fillId="13" borderId="0" applyNumberFormat="0" applyBorder="0" applyAlignment="0" applyProtection="0">
      <alignment vertical="center"/>
    </xf>
    <xf numFmtId="0" fontId="38" fillId="14" borderId="0" applyNumberFormat="0" applyBorder="0" applyAlignment="0" applyProtection="0">
      <alignment vertical="center"/>
    </xf>
    <xf numFmtId="0" fontId="39" fillId="15" borderId="0" applyNumberFormat="0" applyBorder="0" applyAlignment="0" applyProtection="0">
      <alignment vertical="center"/>
    </xf>
    <xf numFmtId="0" fontId="40" fillId="16" borderId="0" applyNumberFormat="0" applyBorder="0" applyAlignment="0" applyProtection="0">
      <alignment vertical="center"/>
    </xf>
    <xf numFmtId="0" fontId="41" fillId="17" borderId="0" applyNumberFormat="0" applyBorder="0" applyAlignment="0" applyProtection="0">
      <alignment vertical="center"/>
    </xf>
    <xf numFmtId="0" fontId="41" fillId="7" borderId="0" applyNumberFormat="0" applyBorder="0" applyAlignment="0" applyProtection="0">
      <alignment vertical="center"/>
    </xf>
    <xf numFmtId="0" fontId="40" fillId="18" borderId="0" applyNumberFormat="0" applyBorder="0" applyAlignment="0" applyProtection="0">
      <alignment vertical="center"/>
    </xf>
    <xf numFmtId="0" fontId="40" fillId="19" borderId="0" applyNumberFormat="0" applyBorder="0" applyAlignment="0" applyProtection="0">
      <alignment vertical="center"/>
    </xf>
    <xf numFmtId="0" fontId="41" fillId="20" borderId="0" applyNumberFormat="0" applyBorder="0" applyAlignment="0" applyProtection="0">
      <alignment vertical="center"/>
    </xf>
    <xf numFmtId="0" fontId="41" fillId="21" borderId="0" applyNumberFormat="0" applyBorder="0" applyAlignment="0" applyProtection="0">
      <alignment vertical="center"/>
    </xf>
    <xf numFmtId="0" fontId="40" fillId="22" borderId="0" applyNumberFormat="0" applyBorder="0" applyAlignment="0" applyProtection="0">
      <alignment vertical="center"/>
    </xf>
    <xf numFmtId="0" fontId="40" fillId="23" borderId="0" applyNumberFormat="0" applyBorder="0" applyAlignment="0" applyProtection="0">
      <alignment vertical="center"/>
    </xf>
    <xf numFmtId="0" fontId="41" fillId="24" borderId="0" applyNumberFormat="0" applyBorder="0" applyAlignment="0" applyProtection="0">
      <alignment vertical="center"/>
    </xf>
    <xf numFmtId="0" fontId="41" fillId="25" borderId="0" applyNumberFormat="0" applyBorder="0" applyAlignment="0" applyProtection="0">
      <alignment vertical="center"/>
    </xf>
    <xf numFmtId="0" fontId="40" fillId="26" borderId="0" applyNumberFormat="0" applyBorder="0" applyAlignment="0" applyProtection="0">
      <alignment vertical="center"/>
    </xf>
    <xf numFmtId="0" fontId="40" fillId="27" borderId="0" applyNumberFormat="0" applyBorder="0" applyAlignment="0" applyProtection="0">
      <alignment vertical="center"/>
    </xf>
    <xf numFmtId="0" fontId="41" fillId="28" borderId="0" applyNumberFormat="0" applyBorder="0" applyAlignment="0" applyProtection="0">
      <alignment vertical="center"/>
    </xf>
    <xf numFmtId="0" fontId="41" fillId="29" borderId="0" applyNumberFormat="0" applyBorder="0" applyAlignment="0" applyProtection="0">
      <alignment vertical="center"/>
    </xf>
    <xf numFmtId="0" fontId="40" fillId="30" borderId="0" applyNumberFormat="0" applyBorder="0" applyAlignment="0" applyProtection="0">
      <alignment vertical="center"/>
    </xf>
    <xf numFmtId="0" fontId="40" fillId="31" borderId="0" applyNumberFormat="0" applyBorder="0" applyAlignment="0" applyProtection="0">
      <alignment vertical="center"/>
    </xf>
    <xf numFmtId="0" fontId="41" fillId="32" borderId="0" applyNumberFormat="0" applyBorder="0" applyAlignment="0" applyProtection="0">
      <alignment vertical="center"/>
    </xf>
    <xf numFmtId="0" fontId="41" fillId="33" borderId="0" applyNumberFormat="0" applyBorder="0" applyAlignment="0" applyProtection="0">
      <alignment vertical="center"/>
    </xf>
    <xf numFmtId="0" fontId="40" fillId="34" borderId="0" applyNumberFormat="0" applyBorder="0" applyAlignment="0" applyProtection="0">
      <alignment vertical="center"/>
    </xf>
    <xf numFmtId="0" fontId="40" fillId="35" borderId="0" applyNumberFormat="0" applyBorder="0" applyAlignment="0" applyProtection="0">
      <alignment vertical="center"/>
    </xf>
    <xf numFmtId="0" fontId="41" fillId="36" borderId="0" applyNumberFormat="0" applyBorder="0" applyAlignment="0" applyProtection="0">
      <alignment vertical="center"/>
    </xf>
    <xf numFmtId="0" fontId="41" fillId="37" borderId="0" applyNumberFormat="0" applyBorder="0" applyAlignment="0" applyProtection="0">
      <alignment vertical="center"/>
    </xf>
    <xf numFmtId="0" fontId="40" fillId="38" borderId="0" applyNumberFormat="0" applyBorder="0" applyAlignment="0" applyProtection="0">
      <alignment vertical="center"/>
    </xf>
    <xf numFmtId="0" fontId="0" fillId="0" borderId="0">
      <alignment vertical="center"/>
    </xf>
  </cellStyleXfs>
  <cellXfs count="148">
    <xf numFmtId="0" fontId="0" fillId="0" borderId="0" xfId="0">
      <alignment vertical="center"/>
    </xf>
    <xf numFmtId="0" fontId="1" fillId="2" borderId="0" xfId="0" applyFont="1" applyFill="1">
      <alignment vertical="center"/>
    </xf>
    <xf numFmtId="0" fontId="0" fillId="2" borderId="0" xfId="0" applyFill="1" applyAlignment="1">
      <alignment vertical="center" wrapText="1"/>
    </xf>
    <xf numFmtId="0" fontId="2" fillId="0" borderId="0" xfId="0" applyFont="1">
      <alignment vertical="center"/>
    </xf>
    <xf numFmtId="0" fontId="2" fillId="3" borderId="0" xfId="0" applyFont="1" applyFill="1">
      <alignment vertical="center"/>
    </xf>
    <xf numFmtId="43" fontId="0" fillId="0" borderId="0" xfId="1" applyFont="1">
      <alignment vertical="center"/>
    </xf>
    <xf numFmtId="0" fontId="0" fillId="4" borderId="0" xfId="0" applyFill="1">
      <alignment vertical="center"/>
    </xf>
    <xf numFmtId="10" fontId="1" fillId="4" borderId="0" xfId="0" applyNumberFormat="1" applyFont="1" applyFill="1">
      <alignment vertical="center"/>
    </xf>
    <xf numFmtId="176" fontId="1" fillId="4" borderId="0" xfId="0" applyNumberFormat="1" applyFont="1" applyFill="1">
      <alignment vertical="center"/>
    </xf>
    <xf numFmtId="177" fontId="1" fillId="4" borderId="0" xfId="0" applyNumberFormat="1" applyFont="1" applyFill="1">
      <alignment vertical="center"/>
    </xf>
    <xf numFmtId="43" fontId="0" fillId="0" borderId="1" xfId="1" applyFont="1" applyBorder="1">
      <alignment vertical="center"/>
    </xf>
    <xf numFmtId="9" fontId="1" fillId="0" borderId="0" xfId="3" applyFont="1">
      <alignment vertical="center"/>
    </xf>
    <xf numFmtId="0" fontId="0" fillId="2" borderId="2" xfId="0" applyFill="1" applyBorder="1" applyAlignment="1">
      <alignment horizontal="center" vertical="center"/>
    </xf>
    <xf numFmtId="0" fontId="1" fillId="2" borderId="2" xfId="0" applyFont="1" applyFill="1" applyBorder="1" applyAlignment="1">
      <alignment horizontal="left" vertical="center"/>
    </xf>
    <xf numFmtId="43" fontId="0" fillId="2" borderId="2" xfId="1" applyFont="1" applyFill="1" applyBorder="1" applyAlignment="1">
      <alignment horizontal="center" vertical="center" wrapText="1"/>
    </xf>
    <xf numFmtId="0" fontId="3" fillId="4" borderId="2" xfId="0" applyFont="1" applyFill="1" applyBorder="1" applyAlignment="1">
      <alignment horizontal="center" vertical="center" wrapText="1"/>
    </xf>
    <xf numFmtId="10" fontId="3" fillId="4" borderId="2" xfId="0" applyNumberFormat="1" applyFont="1" applyFill="1" applyBorder="1" applyAlignment="1">
      <alignment horizontal="center" vertical="center" wrapText="1"/>
    </xf>
    <xf numFmtId="43" fontId="2" fillId="0" borderId="0" xfId="1" applyFont="1" applyFill="1">
      <alignment vertical="center"/>
    </xf>
    <xf numFmtId="9" fontId="4" fillId="0" borderId="0" xfId="3" applyFont="1" applyFill="1">
      <alignment vertical="center"/>
    </xf>
    <xf numFmtId="10" fontId="4" fillId="0" borderId="0" xfId="0" applyNumberFormat="1" applyFont="1">
      <alignment vertical="center"/>
    </xf>
    <xf numFmtId="43" fontId="2" fillId="3" borderId="0" xfId="1" applyFont="1" applyFill="1">
      <alignment vertical="center"/>
    </xf>
    <xf numFmtId="9" fontId="4" fillId="3" borderId="0" xfId="3" applyFont="1" applyFill="1">
      <alignment vertical="center"/>
    </xf>
    <xf numFmtId="10" fontId="4" fillId="3" borderId="0" xfId="0" applyNumberFormat="1" applyFont="1" applyFill="1">
      <alignment vertical="center"/>
    </xf>
    <xf numFmtId="43" fontId="0" fillId="0" borderId="0" xfId="1" applyFont="1" applyFill="1">
      <alignment vertical="center"/>
    </xf>
    <xf numFmtId="9" fontId="1" fillId="0" borderId="0" xfId="3" applyFont="1" applyFill="1">
      <alignment vertical="center"/>
    </xf>
    <xf numFmtId="10" fontId="1" fillId="0" borderId="0" xfId="0" applyNumberFormat="1" applyFont="1">
      <alignment vertical="center"/>
    </xf>
    <xf numFmtId="9" fontId="1" fillId="4" borderId="0" xfId="3" applyFont="1" applyFill="1">
      <alignment vertical="center"/>
    </xf>
    <xf numFmtId="0" fontId="5" fillId="0" borderId="0" xfId="0" applyFont="1" applyAlignment="1">
      <alignment vertical="center" wrapText="1"/>
    </xf>
    <xf numFmtId="10" fontId="1" fillId="4" borderId="0" xfId="3" applyNumberFormat="1" applyFont="1" applyFill="1">
      <alignment vertical="center"/>
    </xf>
    <xf numFmtId="0" fontId="6" fillId="0" borderId="0" xfId="0" applyFont="1" applyAlignment="1">
      <alignment vertical="center" wrapText="1"/>
    </xf>
    <xf numFmtId="176" fontId="1" fillId="2" borderId="2" xfId="0" applyNumberFormat="1" applyFont="1" applyFill="1" applyBorder="1" applyAlignment="1">
      <alignment horizontal="left" vertical="center"/>
    </xf>
    <xf numFmtId="177" fontId="1" fillId="2" borderId="2" xfId="0" applyNumberFormat="1" applyFont="1" applyFill="1" applyBorder="1" applyAlignment="1">
      <alignment horizontal="left" vertical="center"/>
    </xf>
    <xf numFmtId="0" fontId="1" fillId="2" borderId="2" xfId="1" applyNumberFormat="1" applyFont="1" applyFill="1" applyBorder="1" applyAlignment="1">
      <alignment horizontal="left" vertical="center"/>
    </xf>
    <xf numFmtId="176" fontId="1" fillId="4" borderId="2" xfId="0" applyNumberFormat="1" applyFont="1" applyFill="1" applyBorder="1" applyAlignment="1">
      <alignment horizontal="center" vertical="center" wrapText="1"/>
    </xf>
    <xf numFmtId="177" fontId="1" fillId="4" borderId="2" xfId="0" applyNumberFormat="1" applyFont="1" applyFill="1" applyBorder="1" applyAlignment="1">
      <alignment horizontal="center" vertical="center" wrapText="1"/>
    </xf>
    <xf numFmtId="177" fontId="3" fillId="4" borderId="2" xfId="0" applyNumberFormat="1" applyFont="1" applyFill="1" applyBorder="1" applyAlignment="1">
      <alignment horizontal="center" vertical="center" wrapText="1"/>
    </xf>
    <xf numFmtId="176" fontId="4" fillId="0" borderId="0" xfId="0" applyNumberFormat="1" applyFont="1">
      <alignment vertical="center"/>
    </xf>
    <xf numFmtId="177" fontId="4" fillId="0" borderId="0" xfId="0" applyNumberFormat="1" applyFont="1">
      <alignment vertical="center"/>
    </xf>
    <xf numFmtId="43" fontId="2" fillId="0" borderId="1" xfId="1" applyFont="1" applyFill="1" applyBorder="1">
      <alignment vertical="center"/>
    </xf>
    <xf numFmtId="177" fontId="4" fillId="3" borderId="0" xfId="0" applyNumberFormat="1" applyFont="1" applyFill="1">
      <alignment vertical="center"/>
    </xf>
    <xf numFmtId="43" fontId="2" fillId="3" borderId="1" xfId="1" applyFont="1" applyFill="1" applyBorder="1">
      <alignment vertical="center"/>
    </xf>
    <xf numFmtId="176" fontId="1" fillId="0" borderId="0" xfId="0" applyNumberFormat="1" applyFont="1">
      <alignment vertical="center"/>
    </xf>
    <xf numFmtId="177" fontId="1" fillId="0" borderId="0" xfId="0" applyNumberFormat="1" applyFont="1">
      <alignment vertical="center"/>
    </xf>
    <xf numFmtId="43" fontId="0" fillId="0" borderId="1" xfId="1" applyFont="1" applyFill="1" applyBorder="1">
      <alignment vertical="center"/>
    </xf>
    <xf numFmtId="9" fontId="3" fillId="4" borderId="2" xfId="3" applyFont="1" applyFill="1" applyBorder="1" applyAlignment="1">
      <alignment horizontal="center" vertical="center" wrapText="1"/>
    </xf>
    <xf numFmtId="10" fontId="4" fillId="0" borderId="0" xfId="3" applyNumberFormat="1" applyFont="1" applyFill="1">
      <alignment vertical="center"/>
    </xf>
    <xf numFmtId="10" fontId="4" fillId="3" borderId="0" xfId="3" applyNumberFormat="1" applyFont="1" applyFill="1">
      <alignment vertical="center"/>
    </xf>
    <xf numFmtId="0" fontId="7" fillId="0" borderId="0" xfId="0" applyFont="1">
      <alignment vertical="center"/>
    </xf>
    <xf numFmtId="0" fontId="7" fillId="0" borderId="0" xfId="0" applyFont="1" applyAlignment="1">
      <alignment horizontal="center" vertical="center"/>
    </xf>
    <xf numFmtId="0" fontId="7" fillId="3" borderId="0" xfId="0" applyFont="1" applyFill="1">
      <alignment vertical="center"/>
    </xf>
    <xf numFmtId="0" fontId="8" fillId="0" borderId="0" xfId="0" applyFont="1">
      <alignment vertical="center"/>
    </xf>
    <xf numFmtId="178" fontId="7" fillId="0" borderId="0" xfId="0" applyNumberFormat="1" applyFont="1" applyAlignment="1">
      <alignment horizontal="left" vertical="center"/>
    </xf>
    <xf numFmtId="178" fontId="7" fillId="0" borderId="0" xfId="0" applyNumberFormat="1" applyFont="1">
      <alignment vertical="center"/>
    </xf>
    <xf numFmtId="0" fontId="9" fillId="0" borderId="0" xfId="0" applyFont="1">
      <alignment vertical="center"/>
    </xf>
    <xf numFmtId="0" fontId="10" fillId="0" borderId="0" xfId="0" applyFont="1">
      <alignment vertical="center"/>
    </xf>
    <xf numFmtId="179" fontId="7" fillId="0" borderId="0" xfId="0" applyNumberFormat="1" applyFont="1">
      <alignment vertical="center"/>
    </xf>
    <xf numFmtId="0" fontId="11" fillId="0" borderId="0" xfId="0" applyFont="1" applyAlignment="1"/>
    <xf numFmtId="0" fontId="11" fillId="0" borderId="0" xfId="0" applyFont="1" applyAlignment="1">
      <alignment horizontal="center" vertical="center"/>
    </xf>
    <xf numFmtId="0" fontId="12" fillId="5" borderId="3" xfId="0" applyFont="1" applyFill="1" applyBorder="1" applyAlignment="1">
      <alignment horizontal="left" vertical="center"/>
    </xf>
    <xf numFmtId="0" fontId="13" fillId="6" borderId="4" xfId="0" applyFont="1" applyFill="1" applyBorder="1" applyAlignment="1">
      <alignment horizontal="center" vertical="center"/>
    </xf>
    <xf numFmtId="0" fontId="12" fillId="6" borderId="5" xfId="0" applyFont="1" applyFill="1" applyBorder="1" applyAlignment="1">
      <alignment horizontal="center" vertical="center"/>
    </xf>
    <xf numFmtId="0" fontId="12" fillId="6" borderId="6" xfId="0" applyFont="1" applyFill="1" applyBorder="1" applyAlignment="1">
      <alignment horizontal="center" vertical="center"/>
    </xf>
    <xf numFmtId="0" fontId="13" fillId="0" borderId="7" xfId="0" applyFont="1" applyBorder="1" applyAlignment="1">
      <alignment horizontal="center" vertical="center"/>
    </xf>
    <xf numFmtId="0" fontId="11" fillId="0" borderId="8" xfId="0" applyFont="1" applyBorder="1" applyAlignment="1">
      <alignment horizontal="left" vertical="center"/>
    </xf>
    <xf numFmtId="0" fontId="11" fillId="0" borderId="8" xfId="0" applyFont="1" applyBorder="1" applyAlignment="1"/>
    <xf numFmtId="0" fontId="11" fillId="0" borderId="9" xfId="0" applyFont="1" applyBorder="1" applyAlignment="1"/>
    <xf numFmtId="0" fontId="13" fillId="0" borderId="10" xfId="0" applyFont="1" applyBorder="1" applyAlignment="1">
      <alignment horizontal="center" vertical="center"/>
    </xf>
    <xf numFmtId="0" fontId="11" fillId="0" borderId="11" xfId="0" applyFont="1" applyBorder="1" applyAlignment="1">
      <alignment horizontal="left" vertical="center"/>
    </xf>
    <xf numFmtId="0" fontId="11" fillId="0" borderId="11" xfId="0" applyFont="1" applyBorder="1" applyAlignment="1"/>
    <xf numFmtId="0" fontId="11" fillId="0" borderId="12" xfId="0" applyFont="1" applyBorder="1" applyAlignment="1"/>
    <xf numFmtId="0" fontId="13" fillId="0" borderId="0" xfId="0" applyFont="1" applyAlignment="1">
      <alignment horizontal="center" vertical="center"/>
    </xf>
    <xf numFmtId="0" fontId="11" fillId="0" borderId="0" xfId="0" applyFont="1" applyAlignment="1">
      <alignment horizontal="left" vertical="center"/>
    </xf>
    <xf numFmtId="0" fontId="14" fillId="0" borderId="0" xfId="0" applyFont="1" applyAlignment="1"/>
    <xf numFmtId="0" fontId="7" fillId="0" borderId="0" xfId="0" applyFont="1" applyAlignment="1"/>
    <xf numFmtId="0" fontId="13" fillId="0" borderId="0" xfId="0" applyFont="1" applyFill="1" applyAlignment="1">
      <alignment vertical="center"/>
    </xf>
    <xf numFmtId="0" fontId="7" fillId="0" borderId="0" xfId="0" applyFont="1" applyFill="1" applyAlignment="1">
      <alignment horizontal="center" vertical="center"/>
    </xf>
    <xf numFmtId="0" fontId="7" fillId="0" borderId="0" xfId="0" applyFont="1" applyFill="1" applyAlignment="1">
      <alignment vertical="center"/>
    </xf>
    <xf numFmtId="180" fontId="7" fillId="0" borderId="0" xfId="1" applyNumberFormat="1" applyFont="1" applyFill="1" applyAlignment="1">
      <alignment vertical="center"/>
    </xf>
    <xf numFmtId="178" fontId="7" fillId="0" borderId="0" xfId="0" applyNumberFormat="1" applyFont="1" applyFill="1" applyAlignment="1">
      <alignment vertical="center"/>
    </xf>
    <xf numFmtId="179" fontId="7" fillId="0" borderId="0" xfId="0" applyNumberFormat="1" applyFont="1" applyFill="1" applyAlignment="1">
      <alignment vertical="center"/>
    </xf>
    <xf numFmtId="0" fontId="7" fillId="0" borderId="0" xfId="0" applyFont="1" applyFill="1" applyAlignment="1">
      <alignment horizontal="left" vertical="center" wrapText="1"/>
    </xf>
    <xf numFmtId="0" fontId="7" fillId="0" borderId="0" xfId="0" applyFont="1" applyFill="1" applyAlignment="1">
      <alignment horizontal="left" vertical="center"/>
    </xf>
    <xf numFmtId="0" fontId="7" fillId="0" borderId="0" xfId="0" applyFont="1" applyFill="1" applyAlignment="1">
      <alignment horizontal="center" vertical="center" wrapText="1"/>
    </xf>
    <xf numFmtId="180" fontId="7" fillId="0" borderId="0" xfId="1" applyNumberFormat="1" applyFont="1" applyFill="1" applyAlignment="1">
      <alignment horizontal="left" vertical="center" wrapText="1"/>
    </xf>
    <xf numFmtId="178" fontId="7" fillId="0" borderId="0" xfId="0" applyNumberFormat="1" applyFont="1" applyFill="1" applyAlignment="1">
      <alignment horizontal="left" vertical="center" wrapText="1"/>
    </xf>
    <xf numFmtId="0" fontId="7" fillId="0" borderId="0" xfId="0" applyFont="1" applyFill="1" applyBorder="1" applyAlignment="1">
      <alignment horizontal="left" vertical="center"/>
    </xf>
    <xf numFmtId="0" fontId="13" fillId="7" borderId="4" xfId="0" applyFont="1" applyFill="1" applyBorder="1" applyAlignment="1">
      <alignment horizontal="center" vertical="center"/>
    </xf>
    <xf numFmtId="0" fontId="15" fillId="7" borderId="5" xfId="49" applyFont="1" applyFill="1" applyBorder="1" applyAlignment="1">
      <alignment horizontal="center" vertical="center"/>
    </xf>
    <xf numFmtId="0" fontId="13" fillId="7" borderId="5" xfId="49" applyFont="1" applyFill="1" applyBorder="1" applyAlignment="1">
      <alignment horizontal="center" vertical="center"/>
    </xf>
    <xf numFmtId="0" fontId="15" fillId="7" borderId="5" xfId="49" applyFont="1" applyFill="1" applyBorder="1" applyAlignment="1">
      <alignment horizontal="center" vertical="center" wrapText="1"/>
    </xf>
    <xf numFmtId="180" fontId="15" fillId="7" borderId="5" xfId="1" applyNumberFormat="1" applyFont="1" applyFill="1" applyBorder="1" applyAlignment="1">
      <alignment horizontal="center" vertical="center"/>
    </xf>
    <xf numFmtId="0" fontId="13" fillId="7" borderId="5" xfId="0" applyFont="1" applyFill="1" applyBorder="1" applyAlignment="1">
      <alignment horizontal="center" vertical="center"/>
    </xf>
    <xf numFmtId="0" fontId="13" fillId="7" borderId="7" xfId="0" applyFont="1" applyFill="1" applyBorder="1" applyAlignment="1">
      <alignment horizontal="center" vertical="center"/>
    </xf>
    <xf numFmtId="0" fontId="15" fillId="7" borderId="8" xfId="49" applyFont="1" applyFill="1" applyBorder="1" applyAlignment="1">
      <alignment horizontal="center" vertical="center"/>
    </xf>
    <xf numFmtId="0" fontId="13" fillId="7" borderId="8" xfId="49" applyFont="1" applyFill="1" applyBorder="1" applyAlignment="1">
      <alignment horizontal="center" vertical="center"/>
    </xf>
    <xf numFmtId="180" fontId="15" fillId="4" borderId="8" xfId="1" applyNumberFormat="1" applyFont="1" applyFill="1" applyBorder="1" applyAlignment="1">
      <alignment horizontal="center" vertical="center"/>
    </xf>
    <xf numFmtId="178" fontId="15" fillId="4" borderId="8" xfId="0" applyNumberFormat="1" applyFont="1" applyFill="1" applyBorder="1" applyAlignment="1">
      <alignment horizontal="center" vertical="center"/>
    </xf>
    <xf numFmtId="0" fontId="7" fillId="0" borderId="7" xfId="0" applyFont="1" applyFill="1" applyBorder="1" applyAlignment="1">
      <alignment horizontal="center" vertical="center"/>
    </xf>
    <xf numFmtId="0" fontId="16" fillId="0" borderId="8" xfId="49" applyFont="1" applyFill="1" applyBorder="1" applyAlignment="1">
      <alignment horizontal="left" vertical="center" wrapText="1"/>
    </xf>
    <xf numFmtId="0" fontId="7" fillId="0" borderId="8" xfId="0" applyFont="1" applyFill="1" applyBorder="1" applyAlignment="1">
      <alignment vertical="center"/>
    </xf>
    <xf numFmtId="0" fontId="13" fillId="0" borderId="8" xfId="0" applyFont="1" applyFill="1" applyBorder="1" applyAlignment="1">
      <alignment horizontal="center" vertical="center"/>
    </xf>
    <xf numFmtId="180" fontId="7" fillId="0" borderId="8" xfId="1" applyNumberFormat="1" applyFont="1" applyFill="1" applyBorder="1" applyAlignment="1">
      <alignment horizontal="center" vertical="center"/>
    </xf>
    <xf numFmtId="178" fontId="9" fillId="0" borderId="8" xfId="0" applyNumberFormat="1" applyFont="1" applyFill="1" applyBorder="1" applyAlignment="1">
      <alignment horizontal="center" vertical="center"/>
    </xf>
    <xf numFmtId="0" fontId="7" fillId="0" borderId="8" xfId="0" applyFont="1" applyFill="1" applyBorder="1" applyAlignment="1">
      <alignment horizontal="center" vertical="center"/>
    </xf>
    <xf numFmtId="0" fontId="7" fillId="4" borderId="7" xfId="0" applyFont="1" applyFill="1" applyBorder="1" applyAlignment="1">
      <alignment horizontal="center" vertical="center"/>
    </xf>
    <xf numFmtId="0" fontId="15" fillId="4" borderId="8" xfId="49" applyFont="1" applyFill="1" applyBorder="1" applyAlignment="1">
      <alignment horizontal="left" vertical="center" wrapText="1"/>
    </xf>
    <xf numFmtId="0" fontId="16" fillId="4" borderId="8" xfId="49" applyFont="1" applyFill="1" applyBorder="1" applyAlignment="1">
      <alignment horizontal="center" vertical="center"/>
    </xf>
    <xf numFmtId="0" fontId="7" fillId="4" borderId="8" xfId="0" applyFont="1" applyFill="1" applyBorder="1" applyAlignment="1">
      <alignment vertical="center"/>
    </xf>
    <xf numFmtId="0" fontId="13" fillId="8" borderId="8" xfId="0" applyFont="1" applyFill="1" applyBorder="1" applyAlignment="1">
      <alignment horizontal="center" vertical="center"/>
    </xf>
    <xf numFmtId="180" fontId="7" fillId="4" borderId="8" xfId="1" applyNumberFormat="1" applyFont="1" applyFill="1" applyBorder="1" applyAlignment="1">
      <alignment horizontal="center" vertical="center"/>
    </xf>
    <xf numFmtId="178" fontId="9" fillId="4" borderId="8" xfId="0" applyNumberFormat="1" applyFont="1" applyFill="1" applyBorder="1" applyAlignment="1">
      <alignment horizontal="center" vertical="center"/>
    </xf>
    <xf numFmtId="0" fontId="7" fillId="0" borderId="8" xfId="0" applyFont="1" applyFill="1" applyBorder="1" applyAlignment="1">
      <alignment horizontal="left" vertical="center" wrapText="1"/>
    </xf>
    <xf numFmtId="0" fontId="7" fillId="0" borderId="8" xfId="0" applyFont="1" applyFill="1" applyBorder="1" applyAlignment="1">
      <alignment vertical="center" wrapText="1"/>
    </xf>
    <xf numFmtId="0" fontId="16" fillId="0" borderId="8" xfId="49" applyFont="1" applyFill="1" applyBorder="1" applyAlignment="1">
      <alignment horizontal="left" vertical="center"/>
    </xf>
    <xf numFmtId="0" fontId="7" fillId="3" borderId="8" xfId="0" applyFont="1" applyFill="1" applyBorder="1" applyAlignment="1">
      <alignment vertical="center" wrapText="1"/>
    </xf>
    <xf numFmtId="0" fontId="13" fillId="4" borderId="8" xfId="0" applyFont="1" applyFill="1" applyBorder="1" applyAlignment="1">
      <alignment vertical="center"/>
    </xf>
    <xf numFmtId="0" fontId="7" fillId="4" borderId="8" xfId="0" applyFont="1" applyFill="1" applyBorder="1" applyAlignment="1">
      <alignment horizontal="left" vertical="center" wrapText="1"/>
    </xf>
    <xf numFmtId="0" fontId="7" fillId="4" borderId="8" xfId="0" applyFont="1" applyFill="1" applyBorder="1" applyAlignment="1">
      <alignment vertical="center" wrapText="1"/>
    </xf>
    <xf numFmtId="0" fontId="13" fillId="4" borderId="7" xfId="0" applyFont="1" applyFill="1" applyBorder="1" applyAlignment="1">
      <alignment horizontal="center" vertical="center"/>
    </xf>
    <xf numFmtId="0" fontId="13" fillId="0" borderId="8" xfId="0" applyFont="1" applyFill="1" applyBorder="1" applyAlignment="1">
      <alignment horizontal="center" vertical="center" wrapText="1"/>
    </xf>
    <xf numFmtId="0" fontId="13" fillId="0" borderId="10" xfId="0" applyFont="1" applyFill="1" applyBorder="1" applyAlignment="1">
      <alignment horizontal="center" vertical="center"/>
    </xf>
    <xf numFmtId="0" fontId="13" fillId="0" borderId="11" xfId="0" applyFont="1" applyFill="1" applyBorder="1" applyAlignment="1">
      <alignment horizontal="center" vertical="center"/>
    </xf>
    <xf numFmtId="180" fontId="13" fillId="0" borderId="11" xfId="1" applyNumberFormat="1" applyFont="1" applyFill="1" applyBorder="1" applyAlignment="1">
      <alignment horizontal="center" vertical="center"/>
    </xf>
    <xf numFmtId="0" fontId="13" fillId="0" borderId="0" xfId="0" applyFont="1" applyFill="1" applyBorder="1" applyAlignment="1">
      <alignment horizontal="center" vertical="center"/>
    </xf>
    <xf numFmtId="180" fontId="13" fillId="0" borderId="0" xfId="1" applyNumberFormat="1" applyFont="1" applyFill="1" applyBorder="1" applyAlignment="1">
      <alignment horizontal="center" vertical="center"/>
    </xf>
    <xf numFmtId="0" fontId="17" fillId="0" borderId="0" xfId="0" applyFont="1" applyFill="1" applyBorder="1" applyAlignment="1">
      <alignment horizontal="left" vertical="center" wrapText="1"/>
    </xf>
    <xf numFmtId="0" fontId="7" fillId="0" borderId="0" xfId="0" applyFont="1" applyFill="1" applyBorder="1" applyAlignment="1">
      <alignment horizontal="left" vertical="center" wrapText="1"/>
    </xf>
    <xf numFmtId="0" fontId="18" fillId="0" borderId="0" xfId="0" applyFont="1" applyFill="1" applyAlignment="1">
      <alignment vertical="center"/>
    </xf>
    <xf numFmtId="0" fontId="19" fillId="0" borderId="0" xfId="0" applyFont="1" applyFill="1" applyAlignment="1">
      <alignment vertical="center"/>
    </xf>
    <xf numFmtId="179" fontId="7" fillId="0" borderId="0" xfId="0" applyNumberFormat="1" applyFont="1" applyFill="1" applyAlignment="1">
      <alignment horizontal="left" vertical="center" wrapText="1"/>
    </xf>
    <xf numFmtId="0" fontId="13" fillId="7" borderId="6" xfId="0" applyFont="1" applyFill="1" applyBorder="1" applyAlignment="1">
      <alignment horizontal="center" vertical="center"/>
    </xf>
    <xf numFmtId="0" fontId="13" fillId="0" borderId="0" xfId="0" applyFont="1" applyFill="1" applyAlignment="1">
      <alignment horizontal="center" vertical="center"/>
    </xf>
    <xf numFmtId="179" fontId="20" fillId="4" borderId="8" xfId="0" applyNumberFormat="1" applyFont="1" applyFill="1" applyBorder="1" applyAlignment="1">
      <alignment horizontal="center" vertical="center"/>
    </xf>
    <xf numFmtId="0" fontId="13" fillId="7" borderId="9" xfId="0" applyFont="1" applyFill="1" applyBorder="1" applyAlignment="1">
      <alignment horizontal="center" vertical="center"/>
    </xf>
    <xf numFmtId="179" fontId="9" fillId="0" borderId="8" xfId="0" applyNumberFormat="1" applyFont="1" applyFill="1" applyBorder="1" applyAlignment="1">
      <alignment horizontal="center" vertical="center"/>
    </xf>
    <xf numFmtId="0" fontId="7" fillId="0" borderId="9" xfId="0" applyFont="1" applyFill="1" applyBorder="1" applyAlignment="1">
      <alignment vertical="center" wrapText="1"/>
    </xf>
    <xf numFmtId="0" fontId="7" fillId="0" borderId="0" xfId="0" applyFont="1" applyFill="1" applyAlignment="1">
      <alignment vertical="center" wrapText="1"/>
    </xf>
    <xf numFmtId="0" fontId="7" fillId="0" borderId="9" xfId="0" applyFont="1" applyFill="1" applyBorder="1" applyAlignment="1">
      <alignment vertical="center"/>
    </xf>
    <xf numFmtId="179" fontId="9" fillId="4" borderId="8" xfId="0" applyNumberFormat="1" applyFont="1" applyFill="1" applyBorder="1" applyAlignment="1">
      <alignment horizontal="center" vertical="center"/>
    </xf>
    <xf numFmtId="0" fontId="7" fillId="4" borderId="9" xfId="0" applyFont="1" applyFill="1" applyBorder="1" applyAlignment="1">
      <alignment vertical="center"/>
    </xf>
    <xf numFmtId="10" fontId="7" fillId="0" borderId="9" xfId="0" applyNumberFormat="1" applyFont="1" applyFill="1" applyBorder="1" applyAlignment="1">
      <alignment vertical="center"/>
    </xf>
    <xf numFmtId="0" fontId="8" fillId="0" borderId="0" xfId="0" applyFont="1" applyFill="1" applyAlignment="1">
      <alignment vertical="center"/>
    </xf>
    <xf numFmtId="0" fontId="21" fillId="0" borderId="0" xfId="0" applyFont="1" applyFill="1" applyAlignment="1">
      <alignment vertical="center"/>
    </xf>
    <xf numFmtId="0" fontId="22" fillId="0" borderId="0" xfId="0" applyFont="1" applyFill="1" applyAlignment="1">
      <alignment vertical="center"/>
    </xf>
    <xf numFmtId="0" fontId="17" fillId="0" borderId="0" xfId="6" applyFont="1">
      <alignment vertical="center"/>
    </xf>
    <xf numFmtId="10" fontId="7" fillId="0" borderId="9" xfId="0" applyNumberFormat="1" applyFont="1" applyFill="1" applyBorder="1" applyAlignment="1">
      <alignment horizontal="left" vertical="center"/>
    </xf>
    <xf numFmtId="0" fontId="13" fillId="0" borderId="12" xfId="0" applyFont="1" applyFill="1" applyBorder="1" applyAlignment="1">
      <alignment vertical="center"/>
    </xf>
    <xf numFmtId="0" fontId="13" fillId="0" borderId="0" xfId="0" applyFont="1" applyFill="1" applyBorder="1" applyAlignment="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3" xfId="49"/>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sharedStrings" Target="sharedStrings.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7" Type="http://schemas.openxmlformats.org/officeDocument/2006/relationships/image" Target="../media/image8.png"/><Relationship Id="rId6" Type="http://schemas.openxmlformats.org/officeDocument/2006/relationships/image" Target="../media/image7.png"/><Relationship Id="rId5" Type="http://schemas.openxmlformats.org/officeDocument/2006/relationships/image" Target="../media/image6.png"/><Relationship Id="rId4" Type="http://schemas.openxmlformats.org/officeDocument/2006/relationships/image" Target="../media/image5.png"/><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14</xdr:col>
      <xdr:colOff>15887</xdr:colOff>
      <xdr:row>40</xdr:row>
      <xdr:rowOff>158752</xdr:rowOff>
    </xdr:from>
    <xdr:to>
      <xdr:col>17</xdr:col>
      <xdr:colOff>2409385</xdr:colOff>
      <xdr:row>52</xdr:row>
      <xdr:rowOff>47621</xdr:rowOff>
    </xdr:to>
    <xdr:pic>
      <xdr:nvPicPr>
        <xdr:cNvPr id="4" name="图片 3"/>
        <xdr:cNvPicPr>
          <a:picLocks noChangeAspect="1"/>
        </xdr:cNvPicPr>
      </xdr:nvPicPr>
      <xdr:blipFill>
        <a:blip r:embed="rId1"/>
        <a:stretch>
          <a:fillRect/>
        </a:stretch>
      </xdr:blipFill>
      <xdr:spPr>
        <a:xfrm>
          <a:off x="16157575" y="16716375"/>
          <a:ext cx="4374515" cy="2098040"/>
        </a:xfrm>
        <a:prstGeom prst="rect">
          <a:avLst/>
        </a:prstGeom>
      </xdr:spPr>
    </xdr:pic>
    <xdr:clientData/>
  </xdr:twoCellAnchor>
  <xdr:twoCellAnchor editAs="oneCell">
    <xdr:from>
      <xdr:col>14</xdr:col>
      <xdr:colOff>15887</xdr:colOff>
      <xdr:row>40</xdr:row>
      <xdr:rowOff>158752</xdr:rowOff>
    </xdr:from>
    <xdr:to>
      <xdr:col>17</xdr:col>
      <xdr:colOff>2409202</xdr:colOff>
      <xdr:row>52</xdr:row>
      <xdr:rowOff>46992</xdr:rowOff>
    </xdr:to>
    <xdr:pic>
      <xdr:nvPicPr>
        <xdr:cNvPr id="2" name="图片 1"/>
        <xdr:cNvPicPr>
          <a:picLocks noChangeAspect="1"/>
        </xdr:cNvPicPr>
      </xdr:nvPicPr>
      <xdr:blipFill>
        <a:blip r:embed="rId1"/>
        <a:stretch>
          <a:fillRect/>
        </a:stretch>
      </xdr:blipFill>
      <xdr:spPr>
        <a:xfrm>
          <a:off x="16157575" y="16716375"/>
          <a:ext cx="4374515" cy="2098040"/>
        </a:xfrm>
        <a:prstGeom prst="rect">
          <a:avLst/>
        </a:prstGeom>
      </xdr:spPr>
    </xdr:pic>
    <xdr:clientData/>
  </xdr:twoCellAnchor>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editAs="oneCell">
    <xdr:from>
      <xdr:col>0</xdr:col>
      <xdr:colOff>0</xdr:colOff>
      <xdr:row>0</xdr:row>
      <xdr:rowOff>0</xdr:rowOff>
    </xdr:from>
    <xdr:to>
      <xdr:col>3</xdr:col>
      <xdr:colOff>647371</xdr:colOff>
      <xdr:row>3</xdr:row>
      <xdr:rowOff>95171</xdr:rowOff>
    </xdr:to>
    <xdr:pic>
      <xdr:nvPicPr>
        <xdr:cNvPr id="2" name="图片 1"/>
        <xdr:cNvPicPr>
          <a:picLocks noChangeAspect="1"/>
        </xdr:cNvPicPr>
      </xdr:nvPicPr>
      <xdr:blipFill>
        <a:blip r:embed="rId1"/>
        <a:stretch>
          <a:fillRect/>
        </a:stretch>
      </xdr:blipFill>
      <xdr:spPr>
        <a:xfrm>
          <a:off x="0" y="0"/>
          <a:ext cx="2704465" cy="628015"/>
        </a:xfrm>
        <a:prstGeom prst="rect">
          <a:avLst/>
        </a:prstGeom>
      </xdr:spPr>
    </xdr:pic>
    <xdr:clientData/>
  </xdr:twoCellAnchor>
  <xdr:twoCellAnchor editAs="oneCell">
    <xdr:from>
      <xdr:col>0</xdr:col>
      <xdr:colOff>0</xdr:colOff>
      <xdr:row>4</xdr:row>
      <xdr:rowOff>0</xdr:rowOff>
    </xdr:from>
    <xdr:to>
      <xdr:col>4</xdr:col>
      <xdr:colOff>110781</xdr:colOff>
      <xdr:row>8</xdr:row>
      <xdr:rowOff>41181</xdr:rowOff>
    </xdr:to>
    <xdr:pic>
      <xdr:nvPicPr>
        <xdr:cNvPr id="3" name="图片 2"/>
        <xdr:cNvPicPr>
          <a:picLocks noChangeAspect="1"/>
        </xdr:cNvPicPr>
      </xdr:nvPicPr>
      <xdr:blipFill>
        <a:blip r:embed="rId2"/>
        <a:stretch>
          <a:fillRect/>
        </a:stretch>
      </xdr:blipFill>
      <xdr:spPr>
        <a:xfrm>
          <a:off x="0" y="711200"/>
          <a:ext cx="2853690" cy="751840"/>
        </a:xfrm>
        <a:prstGeom prst="rect">
          <a:avLst/>
        </a:prstGeom>
      </xdr:spPr>
    </xdr:pic>
    <xdr:clientData/>
  </xdr:twoCellAnchor>
  <xdr:twoCellAnchor editAs="oneCell">
    <xdr:from>
      <xdr:col>4</xdr:col>
      <xdr:colOff>565150</xdr:colOff>
      <xdr:row>8</xdr:row>
      <xdr:rowOff>101600</xdr:rowOff>
    </xdr:from>
    <xdr:to>
      <xdr:col>9</xdr:col>
      <xdr:colOff>44102</xdr:colOff>
      <xdr:row>12</xdr:row>
      <xdr:rowOff>104686</xdr:rowOff>
    </xdr:to>
    <xdr:pic>
      <xdr:nvPicPr>
        <xdr:cNvPr id="4" name="图片 3"/>
        <xdr:cNvPicPr>
          <a:picLocks noChangeAspect="1"/>
        </xdr:cNvPicPr>
      </xdr:nvPicPr>
      <xdr:blipFill>
        <a:blip r:embed="rId3"/>
        <a:stretch>
          <a:fillRect/>
        </a:stretch>
      </xdr:blipFill>
      <xdr:spPr>
        <a:xfrm>
          <a:off x="3308350" y="1524000"/>
          <a:ext cx="2907665" cy="713740"/>
        </a:xfrm>
        <a:prstGeom prst="rect">
          <a:avLst/>
        </a:prstGeom>
      </xdr:spPr>
    </xdr:pic>
    <xdr:clientData/>
  </xdr:twoCellAnchor>
  <xdr:twoCellAnchor editAs="oneCell">
    <xdr:from>
      <xdr:col>13</xdr:col>
      <xdr:colOff>57150</xdr:colOff>
      <xdr:row>0</xdr:row>
      <xdr:rowOff>19050</xdr:rowOff>
    </xdr:from>
    <xdr:to>
      <xdr:col>16</xdr:col>
      <xdr:colOff>599759</xdr:colOff>
      <xdr:row>4</xdr:row>
      <xdr:rowOff>31660</xdr:rowOff>
    </xdr:to>
    <xdr:pic>
      <xdr:nvPicPr>
        <xdr:cNvPr id="5" name="图片 4"/>
        <xdr:cNvPicPr>
          <a:picLocks noChangeAspect="1"/>
        </xdr:cNvPicPr>
      </xdr:nvPicPr>
      <xdr:blipFill>
        <a:blip r:embed="rId4"/>
        <a:stretch>
          <a:fillRect/>
        </a:stretch>
      </xdr:blipFill>
      <xdr:spPr>
        <a:xfrm>
          <a:off x="8972550" y="19050"/>
          <a:ext cx="2599690" cy="723265"/>
        </a:xfrm>
        <a:prstGeom prst="rect">
          <a:avLst/>
        </a:prstGeom>
      </xdr:spPr>
    </xdr:pic>
    <xdr:clientData/>
  </xdr:twoCellAnchor>
  <xdr:twoCellAnchor editAs="oneCell">
    <xdr:from>
      <xdr:col>0</xdr:col>
      <xdr:colOff>0</xdr:colOff>
      <xdr:row>8</xdr:row>
      <xdr:rowOff>139700</xdr:rowOff>
    </xdr:from>
    <xdr:to>
      <xdr:col>4</xdr:col>
      <xdr:colOff>72686</xdr:colOff>
      <xdr:row>12</xdr:row>
      <xdr:rowOff>152310</xdr:rowOff>
    </xdr:to>
    <xdr:pic>
      <xdr:nvPicPr>
        <xdr:cNvPr id="6" name="图片 5"/>
        <xdr:cNvPicPr>
          <a:picLocks noChangeAspect="1"/>
        </xdr:cNvPicPr>
      </xdr:nvPicPr>
      <xdr:blipFill>
        <a:blip r:embed="rId5"/>
        <a:stretch>
          <a:fillRect/>
        </a:stretch>
      </xdr:blipFill>
      <xdr:spPr>
        <a:xfrm>
          <a:off x="0" y="1562100"/>
          <a:ext cx="2815590" cy="723265"/>
        </a:xfrm>
        <a:prstGeom prst="rect">
          <a:avLst/>
        </a:prstGeom>
      </xdr:spPr>
    </xdr:pic>
    <xdr:clientData/>
  </xdr:twoCellAnchor>
  <xdr:twoCellAnchor editAs="oneCell">
    <xdr:from>
      <xdr:col>4</xdr:col>
      <xdr:colOff>552450</xdr:colOff>
      <xdr:row>0</xdr:row>
      <xdr:rowOff>25400</xdr:rowOff>
    </xdr:from>
    <xdr:to>
      <xdr:col>8</xdr:col>
      <xdr:colOff>396564</xdr:colOff>
      <xdr:row>3</xdr:row>
      <xdr:rowOff>149143</xdr:rowOff>
    </xdr:to>
    <xdr:pic>
      <xdr:nvPicPr>
        <xdr:cNvPr id="7" name="图片 6"/>
        <xdr:cNvPicPr>
          <a:picLocks noChangeAspect="1"/>
        </xdr:cNvPicPr>
      </xdr:nvPicPr>
      <xdr:blipFill>
        <a:blip r:embed="rId6"/>
        <a:stretch>
          <a:fillRect/>
        </a:stretch>
      </xdr:blipFill>
      <xdr:spPr>
        <a:xfrm>
          <a:off x="3295650" y="25400"/>
          <a:ext cx="2586990" cy="656590"/>
        </a:xfrm>
        <a:prstGeom prst="rect">
          <a:avLst/>
        </a:prstGeom>
      </xdr:spPr>
    </xdr:pic>
    <xdr:clientData/>
  </xdr:twoCellAnchor>
  <xdr:twoCellAnchor editAs="oneCell">
    <xdr:from>
      <xdr:col>8</xdr:col>
      <xdr:colOff>622300</xdr:colOff>
      <xdr:row>0</xdr:row>
      <xdr:rowOff>0</xdr:rowOff>
    </xdr:from>
    <xdr:to>
      <xdr:col>12</xdr:col>
      <xdr:colOff>475938</xdr:colOff>
      <xdr:row>3</xdr:row>
      <xdr:rowOff>104695</xdr:rowOff>
    </xdr:to>
    <xdr:pic>
      <xdr:nvPicPr>
        <xdr:cNvPr id="8" name="图片 7"/>
        <xdr:cNvPicPr>
          <a:picLocks noChangeAspect="1"/>
        </xdr:cNvPicPr>
      </xdr:nvPicPr>
      <xdr:blipFill>
        <a:blip r:embed="rId7"/>
        <a:stretch>
          <a:fillRect/>
        </a:stretch>
      </xdr:blipFill>
      <xdr:spPr>
        <a:xfrm>
          <a:off x="6108700" y="0"/>
          <a:ext cx="2596515" cy="637540"/>
        </a:xfrm>
        <a:prstGeom prst="rect">
          <a:avLst/>
        </a:prstGeom>
      </xdr:spPr>
    </xdr:pic>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hyperlink" Target="https://baike.baidu.com/item/&#36130;&#21153;&#24377;&#24615;/1003452?fromModule=lemma_inlink" TargetMode="External"/><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3" Type="http://schemas.openxmlformats.org/officeDocument/2006/relationships/hyperlink" Target="https://baike.baidu.com/item/%E5%81%BF%E5%80%BA%E8%83%BD%E5%8A%9B" TargetMode="External"/><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C00000"/>
  </sheetPr>
  <dimension ref="A1:R39"/>
  <sheetViews>
    <sheetView showGridLines="0" workbookViewId="0">
      <pane xSplit="2" ySplit="5" topLeftCell="C15" activePane="bottomRight" state="frozen"/>
      <selection/>
      <selection pane="topRight"/>
      <selection pane="bottomLeft"/>
      <selection pane="bottomRight" activeCell="D21" sqref="D21"/>
    </sheetView>
  </sheetViews>
  <sheetFormatPr defaultColWidth="8.66666666666667" defaultRowHeight="14.5"/>
  <cols>
    <col min="1" max="1" width="5.66666666666667" style="75" customWidth="1"/>
    <col min="2" max="2" width="30.4166666666667" style="76" customWidth="1"/>
    <col min="3" max="3" width="28.1666666666667" style="76" customWidth="1"/>
    <col min="4" max="4" width="31.8333333333333" style="76" customWidth="1"/>
    <col min="5" max="5" width="32.25" style="76" customWidth="1"/>
    <col min="6" max="6" width="9.58333333333333" style="75" customWidth="1"/>
    <col min="7" max="7" width="7.5" style="77" customWidth="1"/>
    <col min="8" max="8" width="7.75" style="78" customWidth="1"/>
    <col min="9" max="10" width="6.83333333333333" style="78" customWidth="1"/>
    <col min="11" max="11" width="8.83333333333333" style="79" customWidth="1"/>
    <col min="12" max="12" width="16.0833333333333" style="76" customWidth="1"/>
    <col min="13" max="13" width="20.0833333333333" style="76" customWidth="1"/>
    <col min="14" max="14" width="10.75" style="76" hidden="1" customWidth="1"/>
    <col min="15" max="17" width="8.66666666666667" style="76"/>
    <col min="18" max="18" width="32.5" style="76" customWidth="1"/>
    <col min="19" max="16384" width="8.66666666666667" style="76"/>
  </cols>
  <sheetData>
    <row r="1" ht="19.5" customHeight="1" spans="2:12">
      <c r="B1" s="80" t="s">
        <v>0</v>
      </c>
      <c r="C1" s="80"/>
      <c r="D1" s="80"/>
      <c r="E1" s="80"/>
      <c r="F1" s="80"/>
      <c r="G1" s="80"/>
      <c r="H1" s="80"/>
      <c r="I1" s="80"/>
      <c r="J1" s="80"/>
      <c r="K1" s="80"/>
      <c r="L1" s="80"/>
    </row>
    <row r="2" ht="24" customHeight="1" spans="2:12">
      <c r="B2" s="81" t="s">
        <v>1</v>
      </c>
      <c r="C2" s="81"/>
      <c r="D2" s="80"/>
      <c r="E2" s="80"/>
      <c r="F2" s="82"/>
      <c r="G2" s="83"/>
      <c r="H2" s="84"/>
      <c r="I2" s="84"/>
      <c r="J2" s="84"/>
      <c r="K2" s="129"/>
      <c r="L2" s="80"/>
    </row>
    <row r="3" ht="15.25" spans="2:12">
      <c r="B3" s="85" t="s">
        <v>2</v>
      </c>
      <c r="C3" s="85"/>
      <c r="D3" s="85"/>
      <c r="E3" s="85"/>
      <c r="F3" s="85"/>
      <c r="G3" s="85"/>
      <c r="H3" s="85"/>
      <c r="I3" s="85"/>
      <c r="J3" s="85"/>
      <c r="K3" s="85"/>
      <c r="L3" s="85"/>
    </row>
    <row r="4" spans="1:14">
      <c r="A4" s="86" t="s">
        <v>3</v>
      </c>
      <c r="B4" s="87" t="s">
        <v>4</v>
      </c>
      <c r="C4" s="87" t="s">
        <v>5</v>
      </c>
      <c r="D4" s="88" t="s">
        <v>6</v>
      </c>
      <c r="E4" s="88" t="s">
        <v>7</v>
      </c>
      <c r="F4" s="89" t="s">
        <v>8</v>
      </c>
      <c r="G4" s="90"/>
      <c r="H4" s="91" t="s">
        <v>9</v>
      </c>
      <c r="I4" s="91"/>
      <c r="J4" s="91"/>
      <c r="K4" s="91"/>
      <c r="L4" s="130" t="s">
        <v>10</v>
      </c>
      <c r="N4" s="131" t="s">
        <v>11</v>
      </c>
    </row>
    <row r="5" s="74" customFormat="1" spans="1:14">
      <c r="A5" s="92"/>
      <c r="B5" s="93"/>
      <c r="C5" s="93"/>
      <c r="D5" s="94"/>
      <c r="E5" s="94"/>
      <c r="F5" s="93"/>
      <c r="G5" s="95" t="s">
        <v>12</v>
      </c>
      <c r="H5" s="96" t="s">
        <v>13</v>
      </c>
      <c r="I5" s="96" t="s">
        <v>14</v>
      </c>
      <c r="J5" s="96" t="s">
        <v>15</v>
      </c>
      <c r="K5" s="132" t="s">
        <v>16</v>
      </c>
      <c r="L5" s="133"/>
      <c r="N5" s="131"/>
    </row>
    <row r="6" ht="31" customHeight="1" spans="1:13">
      <c r="A6" s="97">
        <f>ROW()-5</f>
        <v>1</v>
      </c>
      <c r="B6" s="98" t="s">
        <v>17</v>
      </c>
      <c r="C6" s="98" t="s">
        <v>18</v>
      </c>
      <c r="D6" s="99" t="s">
        <v>19</v>
      </c>
      <c r="E6" s="99"/>
      <c r="F6" s="100">
        <v>1</v>
      </c>
      <c r="G6" s="101"/>
      <c r="H6" s="102"/>
      <c r="I6" s="102"/>
      <c r="J6" s="102"/>
      <c r="K6" s="134"/>
      <c r="L6" s="135" t="s">
        <v>20</v>
      </c>
      <c r="M6" s="136"/>
    </row>
    <row r="7" ht="26.5" customHeight="1" spans="1:12">
      <c r="A7" s="97">
        <f>ROW()-5</f>
        <v>2</v>
      </c>
      <c r="B7" s="98" t="s">
        <v>21</v>
      </c>
      <c r="C7" s="98" t="s">
        <v>22</v>
      </c>
      <c r="D7" s="99" t="s">
        <v>23</v>
      </c>
      <c r="E7" s="99"/>
      <c r="F7" s="103" t="s">
        <v>24</v>
      </c>
      <c r="G7" s="101"/>
      <c r="H7" s="102"/>
      <c r="I7" s="102"/>
      <c r="J7" s="102"/>
      <c r="K7" s="134"/>
      <c r="L7" s="137" t="s">
        <v>25</v>
      </c>
    </row>
    <row r="8" ht="20" customHeight="1" spans="1:12">
      <c r="A8" s="104" t="s">
        <v>26</v>
      </c>
      <c r="B8" s="105" t="s">
        <v>27</v>
      </c>
      <c r="C8" s="106"/>
      <c r="D8" s="107"/>
      <c r="E8" s="107"/>
      <c r="F8" s="108">
        <v>4</v>
      </c>
      <c r="G8" s="109"/>
      <c r="H8" s="110"/>
      <c r="I8" s="110"/>
      <c r="J8" s="110"/>
      <c r="K8" s="138"/>
      <c r="L8" s="139"/>
    </row>
    <row r="9" ht="83.5" customHeight="1" spans="1:12">
      <c r="A9" s="97">
        <f t="shared" ref="A9:A12" si="0">ROW()-8</f>
        <v>1</v>
      </c>
      <c r="B9" s="111" t="s">
        <v>28</v>
      </c>
      <c r="C9" s="111" t="s">
        <v>29</v>
      </c>
      <c r="D9" s="112" t="s">
        <v>30</v>
      </c>
      <c r="E9" s="112" t="s">
        <v>31</v>
      </c>
      <c r="F9" s="103">
        <v>1</v>
      </c>
      <c r="G9" s="101"/>
      <c r="H9" s="102"/>
      <c r="I9" s="102"/>
      <c r="J9" s="102"/>
      <c r="K9" s="134"/>
      <c r="L9" s="140"/>
    </row>
    <row r="10" ht="72" customHeight="1" spans="1:18">
      <c r="A10" s="97">
        <f t="shared" si="0"/>
        <v>2</v>
      </c>
      <c r="B10" s="98" t="s">
        <v>32</v>
      </c>
      <c r="C10" s="113" t="s">
        <v>33</v>
      </c>
      <c r="D10" s="114" t="s">
        <v>34</v>
      </c>
      <c r="E10" s="112" t="s">
        <v>35</v>
      </c>
      <c r="F10" s="103">
        <v>1</v>
      </c>
      <c r="G10" s="101">
        <v>1.5</v>
      </c>
      <c r="H10" s="102"/>
      <c r="I10" s="102"/>
      <c r="J10" s="102"/>
      <c r="K10" s="134"/>
      <c r="L10" s="135"/>
      <c r="N10" s="141" t="s">
        <v>36</v>
      </c>
      <c r="R10" s="112"/>
    </row>
    <row r="11" ht="74" customHeight="1" spans="1:14">
      <c r="A11" s="97">
        <f t="shared" si="0"/>
        <v>3</v>
      </c>
      <c r="B11" s="99" t="s">
        <v>37</v>
      </c>
      <c r="C11" s="99" t="s">
        <v>38</v>
      </c>
      <c r="D11" s="114" t="s">
        <v>34</v>
      </c>
      <c r="E11" s="112" t="s">
        <v>39</v>
      </c>
      <c r="F11" s="103">
        <v>1</v>
      </c>
      <c r="G11" s="101">
        <v>1.5</v>
      </c>
      <c r="H11" s="102"/>
      <c r="I11" s="102"/>
      <c r="J11" s="102"/>
      <c r="K11" s="134"/>
      <c r="L11" s="137"/>
      <c r="M11" s="142"/>
      <c r="N11" s="143" t="s">
        <v>40</v>
      </c>
    </row>
    <row r="12" ht="72.5" customHeight="1" spans="1:14">
      <c r="A12" s="97">
        <f t="shared" si="0"/>
        <v>4</v>
      </c>
      <c r="B12" s="111" t="s">
        <v>41</v>
      </c>
      <c r="C12" s="111" t="s">
        <v>42</v>
      </c>
      <c r="D12" s="112" t="s">
        <v>34</v>
      </c>
      <c r="E12" s="112" t="s">
        <v>43</v>
      </c>
      <c r="F12" s="103">
        <v>1</v>
      </c>
      <c r="G12" s="101"/>
      <c r="H12" s="102"/>
      <c r="I12" s="102"/>
      <c r="J12" s="102"/>
      <c r="K12" s="134"/>
      <c r="L12" s="137"/>
      <c r="N12" s="76" t="s">
        <v>44</v>
      </c>
    </row>
    <row r="13" ht="20" customHeight="1" spans="1:12">
      <c r="A13" s="104" t="s">
        <v>45</v>
      </c>
      <c r="B13" s="115" t="s">
        <v>46</v>
      </c>
      <c r="C13" s="116"/>
      <c r="D13" s="117"/>
      <c r="E13" s="117"/>
      <c r="F13" s="108">
        <v>2</v>
      </c>
      <c r="G13" s="109"/>
      <c r="H13" s="110"/>
      <c r="I13" s="110"/>
      <c r="J13" s="110"/>
      <c r="K13" s="138"/>
      <c r="L13" s="139"/>
    </row>
    <row r="14" ht="80" customHeight="1" spans="1:14">
      <c r="A14" s="97">
        <f>ROW()-13</f>
        <v>1</v>
      </c>
      <c r="B14" s="99" t="s">
        <v>47</v>
      </c>
      <c r="C14" s="111" t="s">
        <v>48</v>
      </c>
      <c r="D14" s="114" t="s">
        <v>34</v>
      </c>
      <c r="E14" s="112" t="s">
        <v>49</v>
      </c>
      <c r="F14" s="103">
        <v>1</v>
      </c>
      <c r="G14" s="101">
        <v>1.5</v>
      </c>
      <c r="H14" s="102"/>
      <c r="I14" s="102"/>
      <c r="J14" s="102"/>
      <c r="K14" s="134"/>
      <c r="L14" s="137"/>
      <c r="N14" s="144" t="s">
        <v>50</v>
      </c>
    </row>
    <row r="15" ht="72" customHeight="1" spans="1:14">
      <c r="A15" s="97">
        <f>ROW()-13</f>
        <v>2</v>
      </c>
      <c r="B15" s="99" t="s">
        <v>51</v>
      </c>
      <c r="C15" s="111" t="s">
        <v>52</v>
      </c>
      <c r="D15" s="114" t="s">
        <v>34</v>
      </c>
      <c r="E15" s="112" t="s">
        <v>53</v>
      </c>
      <c r="F15" s="103">
        <v>1</v>
      </c>
      <c r="G15" s="101">
        <v>0.5</v>
      </c>
      <c r="H15" s="102"/>
      <c r="I15" s="102"/>
      <c r="J15" s="102"/>
      <c r="K15" s="134"/>
      <c r="L15" s="137"/>
      <c r="N15" s="76" t="s">
        <v>54</v>
      </c>
    </row>
    <row r="16" ht="20" customHeight="1" spans="1:12">
      <c r="A16" s="118" t="s">
        <v>55</v>
      </c>
      <c r="B16" s="115" t="s">
        <v>56</v>
      </c>
      <c r="C16" s="116"/>
      <c r="D16" s="117"/>
      <c r="E16" s="117"/>
      <c r="F16" s="108">
        <v>2.5</v>
      </c>
      <c r="G16" s="109"/>
      <c r="H16" s="110"/>
      <c r="I16" s="110"/>
      <c r="J16" s="110"/>
      <c r="K16" s="138"/>
      <c r="L16" s="139"/>
    </row>
    <row r="17" ht="70.5" customHeight="1" spans="1:14">
      <c r="A17" s="97">
        <f>ROW()-16</f>
        <v>1</v>
      </c>
      <c r="B17" s="99" t="s">
        <v>57</v>
      </c>
      <c r="C17" s="99" t="s">
        <v>58</v>
      </c>
      <c r="D17" s="112" t="s">
        <v>34</v>
      </c>
      <c r="E17" s="112" t="s">
        <v>59</v>
      </c>
      <c r="F17" s="103">
        <v>2</v>
      </c>
      <c r="G17" s="101">
        <v>1</v>
      </c>
      <c r="H17" s="102"/>
      <c r="I17" s="102"/>
      <c r="J17" s="102"/>
      <c r="K17" s="134"/>
      <c r="L17" s="145"/>
      <c r="N17" s="141" t="s">
        <v>60</v>
      </c>
    </row>
    <row r="18" ht="80.5" customHeight="1" spans="1:14">
      <c r="A18" s="97">
        <f>ROW()-16</f>
        <v>2</v>
      </c>
      <c r="B18" s="99" t="s">
        <v>61</v>
      </c>
      <c r="C18" s="111" t="s">
        <v>62</v>
      </c>
      <c r="D18" s="114" t="s">
        <v>34</v>
      </c>
      <c r="E18" s="112" t="s">
        <v>63</v>
      </c>
      <c r="F18" s="103">
        <v>0.5</v>
      </c>
      <c r="G18" s="101"/>
      <c r="H18" s="102"/>
      <c r="I18" s="102"/>
      <c r="J18" s="102"/>
      <c r="K18" s="134"/>
      <c r="L18" s="145"/>
      <c r="N18" s="141" t="s">
        <v>64</v>
      </c>
    </row>
    <row r="19" ht="20" customHeight="1" spans="1:12">
      <c r="A19" s="118" t="s">
        <v>65</v>
      </c>
      <c r="B19" s="115" t="s">
        <v>66</v>
      </c>
      <c r="C19" s="116"/>
      <c r="D19" s="117"/>
      <c r="E19" s="117"/>
      <c r="F19" s="108">
        <v>0.5</v>
      </c>
      <c r="G19" s="109"/>
      <c r="H19" s="110"/>
      <c r="I19" s="110"/>
      <c r="J19" s="110"/>
      <c r="K19" s="138"/>
      <c r="L19" s="139"/>
    </row>
    <row r="20" ht="77.5" customHeight="1" spans="1:14">
      <c r="A20" s="97">
        <f>ROW()-19</f>
        <v>1</v>
      </c>
      <c r="B20" s="99" t="s">
        <v>67</v>
      </c>
      <c r="C20" s="111" t="s">
        <v>68</v>
      </c>
      <c r="D20" s="114" t="s">
        <v>34</v>
      </c>
      <c r="E20" s="112" t="s">
        <v>69</v>
      </c>
      <c r="F20" s="103">
        <v>0.25</v>
      </c>
      <c r="G20" s="101"/>
      <c r="H20" s="102"/>
      <c r="I20" s="102"/>
      <c r="J20" s="102"/>
      <c r="K20" s="134"/>
      <c r="L20" s="137"/>
      <c r="N20" s="76" t="s">
        <v>70</v>
      </c>
    </row>
    <row r="21" ht="74.5" customHeight="1" spans="1:14">
      <c r="A21" s="97">
        <f>ROW()-19</f>
        <v>2</v>
      </c>
      <c r="B21" s="99" t="s">
        <v>71</v>
      </c>
      <c r="C21" s="111" t="s">
        <v>72</v>
      </c>
      <c r="D21" s="114" t="s">
        <v>34</v>
      </c>
      <c r="E21" s="119" t="s">
        <v>73</v>
      </c>
      <c r="F21" s="103">
        <v>0.25</v>
      </c>
      <c r="G21" s="101"/>
      <c r="H21" s="102"/>
      <c r="I21" s="102"/>
      <c r="J21" s="102"/>
      <c r="K21" s="134"/>
      <c r="L21" s="137"/>
      <c r="N21" s="76" t="s">
        <v>74</v>
      </c>
    </row>
    <row r="22" s="74" customFormat="1" ht="20" customHeight="1" spans="1:12">
      <c r="A22" s="120" t="s">
        <v>75</v>
      </c>
      <c r="B22" s="121"/>
      <c r="C22" s="121"/>
      <c r="D22" s="121"/>
      <c r="E22" s="121"/>
      <c r="F22" s="121">
        <f t="shared" ref="F22:K22" si="1">F6+F9+F10+F11+F12+F14+F15+F18+F17+F20+F21</f>
        <v>10</v>
      </c>
      <c r="G22" s="122">
        <f t="shared" si="1"/>
        <v>6</v>
      </c>
      <c r="H22" s="121">
        <f t="shared" si="1"/>
        <v>0</v>
      </c>
      <c r="I22" s="121">
        <f t="shared" si="1"/>
        <v>0</v>
      </c>
      <c r="J22" s="121">
        <f t="shared" si="1"/>
        <v>0</v>
      </c>
      <c r="K22" s="121">
        <f t="shared" si="1"/>
        <v>0</v>
      </c>
      <c r="L22" s="146"/>
    </row>
    <row r="23" s="74" customFormat="1" ht="20" customHeight="1" spans="1:12">
      <c r="A23" s="123"/>
      <c r="B23" s="76" t="s">
        <v>76</v>
      </c>
      <c r="C23" s="123"/>
      <c r="D23" s="123"/>
      <c r="E23" s="123"/>
      <c r="F23" s="123"/>
      <c r="G23" s="124"/>
      <c r="H23" s="123"/>
      <c r="I23" s="123"/>
      <c r="J23" s="123"/>
      <c r="K23" s="123"/>
      <c r="L23" s="147"/>
    </row>
    <row r="24" ht="16.5" spans="2:3">
      <c r="B24" s="125" t="s">
        <v>77</v>
      </c>
      <c r="C24" s="126"/>
    </row>
    <row r="25" ht="20" customHeight="1" spans="2:5">
      <c r="B25" s="127" t="s">
        <v>78</v>
      </c>
      <c r="C25" s="127"/>
      <c r="E25" s="128"/>
    </row>
    <row r="26" ht="20" customHeight="1" spans="2:3">
      <c r="B26" s="127" t="s">
        <v>79</v>
      </c>
      <c r="C26" s="127"/>
    </row>
    <row r="27" ht="20" customHeight="1" spans="2:2">
      <c r="B27" s="127" t="s">
        <v>80</v>
      </c>
    </row>
    <row r="28" ht="20" customHeight="1" spans="2:3">
      <c r="B28" s="74" t="s">
        <v>81</v>
      </c>
      <c r="C28" s="127"/>
    </row>
    <row r="29" ht="20" customHeight="1" spans="3:3">
      <c r="C29" s="127"/>
    </row>
    <row r="30" ht="20" customHeight="1" spans="3:3">
      <c r="C30" s="127"/>
    </row>
    <row r="39" spans="2:2">
      <c r="B39" s="112"/>
    </row>
  </sheetData>
  <mergeCells count="12">
    <mergeCell ref="B1:L1"/>
    <mergeCell ref="B3:L3"/>
    <mergeCell ref="H4:K4"/>
    <mergeCell ref="A22:D22"/>
    <mergeCell ref="A4:A5"/>
    <mergeCell ref="B4:B5"/>
    <mergeCell ref="C4:C5"/>
    <mergeCell ref="D4:D5"/>
    <mergeCell ref="E4:E5"/>
    <mergeCell ref="F4:F5"/>
    <mergeCell ref="L4:L5"/>
    <mergeCell ref="N4:N5"/>
  </mergeCells>
  <hyperlinks>
    <hyperlink ref="N14" r:id="rId2" display="衡量企业经营活动所产生的现金流量可以抵偿流动负债的程度。比率越高，说明企业的财务弹性越好"/>
  </hyperlinks>
  <pageMargins left="0.7" right="0.7" top="0.75" bottom="0.75" header="0.3" footer="0.3"/>
  <pageSetup paperSize="9" orientation="portrait"/>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B1:G24"/>
  <sheetViews>
    <sheetView showGridLines="0" tabSelected="1" zoomScale="70" zoomScaleNormal="70" workbookViewId="0">
      <pane xSplit="3" ySplit="2" topLeftCell="D3" activePane="bottomRight" state="frozen"/>
      <selection/>
      <selection pane="topRight"/>
      <selection pane="bottomLeft"/>
      <selection pane="bottomRight" activeCell="E8" sqref="E8"/>
    </sheetView>
  </sheetViews>
  <sheetFormatPr defaultColWidth="9" defaultRowHeight="16.5" outlineLevelCol="6"/>
  <cols>
    <col min="1" max="1" width="5.09166666666667" style="56" customWidth="1"/>
    <col min="2" max="2" width="14.5083333333333" style="56" customWidth="1"/>
    <col min="3" max="3" width="30.8333333333333" style="57" customWidth="1"/>
    <col min="4" max="7" width="22.75" style="56" customWidth="1"/>
    <col min="8" max="16384" width="8.66666666666667" style="56"/>
  </cols>
  <sheetData>
    <row r="1" ht="23" customHeight="1" spans="2:3">
      <c r="B1" s="58" t="s">
        <v>82</v>
      </c>
      <c r="C1" s="57" t="s">
        <v>83</v>
      </c>
    </row>
    <row r="2" ht="29" customHeight="1" spans="2:7">
      <c r="B2" s="59" t="s">
        <v>84</v>
      </c>
      <c r="C2" s="59" t="s">
        <v>85</v>
      </c>
      <c r="D2" s="60" t="s">
        <v>86</v>
      </c>
      <c r="E2" s="60" t="s">
        <v>87</v>
      </c>
      <c r="F2" s="60" t="s">
        <v>88</v>
      </c>
      <c r="G2" s="61" t="s">
        <v>89</v>
      </c>
    </row>
    <row r="3" ht="18.5" customHeight="1" spans="2:7">
      <c r="B3" s="62" t="s">
        <v>90</v>
      </c>
      <c r="C3" s="63" t="s">
        <v>91</v>
      </c>
      <c r="D3" s="64"/>
      <c r="E3" s="64"/>
      <c r="F3" s="64"/>
      <c r="G3" s="65"/>
    </row>
    <row r="4" ht="18.5" customHeight="1" spans="2:7">
      <c r="B4" s="62"/>
      <c r="C4" s="63" t="s">
        <v>92</v>
      </c>
      <c r="D4" s="64"/>
      <c r="E4" s="64"/>
      <c r="F4" s="64"/>
      <c r="G4" s="65"/>
    </row>
    <row r="5" ht="18.5" customHeight="1" spans="2:7">
      <c r="B5" s="62"/>
      <c r="C5" s="63" t="s">
        <v>93</v>
      </c>
      <c r="D5" s="64"/>
      <c r="E5" s="64"/>
      <c r="F5" s="64"/>
      <c r="G5" s="65"/>
    </row>
    <row r="6" ht="18.5" customHeight="1" spans="2:7">
      <c r="B6" s="62"/>
      <c r="C6" s="63" t="s">
        <v>94</v>
      </c>
      <c r="D6" s="64"/>
      <c r="E6" s="64"/>
      <c r="F6" s="64"/>
      <c r="G6" s="65"/>
    </row>
    <row r="7" ht="18.5" customHeight="1" spans="2:7">
      <c r="B7" s="62"/>
      <c r="C7" s="63" t="s">
        <v>95</v>
      </c>
      <c r="D7" s="64"/>
      <c r="E7" s="64"/>
      <c r="F7" s="64"/>
      <c r="G7" s="65"/>
    </row>
    <row r="8" ht="18.5" customHeight="1" spans="2:7">
      <c r="B8" s="62"/>
      <c r="C8" s="63" t="s">
        <v>96</v>
      </c>
      <c r="D8" s="64"/>
      <c r="E8" s="64"/>
      <c r="F8" s="64"/>
      <c r="G8" s="65"/>
    </row>
    <row r="9" ht="18.5" customHeight="1" spans="2:7">
      <c r="B9" s="62" t="s">
        <v>97</v>
      </c>
      <c r="C9" s="63" t="s">
        <v>98</v>
      </c>
      <c r="D9" s="64"/>
      <c r="E9" s="64"/>
      <c r="F9" s="64"/>
      <c r="G9" s="65"/>
    </row>
    <row r="10" ht="18.5" customHeight="1" spans="2:7">
      <c r="B10" s="62"/>
      <c r="C10" s="63" t="s">
        <v>99</v>
      </c>
      <c r="D10" s="64"/>
      <c r="E10" s="64"/>
      <c r="F10" s="64"/>
      <c r="G10" s="65"/>
    </row>
    <row r="11" ht="18.5" customHeight="1" spans="2:7">
      <c r="B11" s="62"/>
      <c r="C11" s="63" t="s">
        <v>100</v>
      </c>
      <c r="D11" s="64"/>
      <c r="E11" s="64"/>
      <c r="F11" s="64"/>
      <c r="G11" s="65"/>
    </row>
    <row r="12" ht="18.5" customHeight="1" spans="2:7">
      <c r="B12" s="62"/>
      <c r="C12" s="63" t="s">
        <v>101</v>
      </c>
      <c r="D12" s="64"/>
      <c r="E12" s="64"/>
      <c r="F12" s="64"/>
      <c r="G12" s="65"/>
    </row>
    <row r="13" ht="18.5" customHeight="1" spans="2:7">
      <c r="B13" s="62"/>
      <c r="C13" s="63" t="s">
        <v>102</v>
      </c>
      <c r="D13" s="64"/>
      <c r="E13" s="64"/>
      <c r="F13" s="64"/>
      <c r="G13" s="65"/>
    </row>
    <row r="14" ht="18.5" customHeight="1" spans="2:7">
      <c r="B14" s="62" t="s">
        <v>103</v>
      </c>
      <c r="C14" s="63" t="s">
        <v>104</v>
      </c>
      <c r="D14" s="64"/>
      <c r="E14" s="64"/>
      <c r="F14" s="64"/>
      <c r="G14" s="65"/>
    </row>
    <row r="15" ht="18.5" customHeight="1" spans="2:7">
      <c r="B15" s="62"/>
      <c r="C15" s="63" t="s">
        <v>105</v>
      </c>
      <c r="D15" s="64"/>
      <c r="E15" s="64"/>
      <c r="F15" s="64"/>
      <c r="G15" s="65"/>
    </row>
    <row r="16" ht="18.5" customHeight="1" spans="2:7">
      <c r="B16" s="62"/>
      <c r="C16" s="63" t="s">
        <v>106</v>
      </c>
      <c r="D16" s="64"/>
      <c r="E16" s="64"/>
      <c r="F16" s="64"/>
      <c r="G16" s="65"/>
    </row>
    <row r="17" ht="18.5" customHeight="1" spans="2:7">
      <c r="B17" s="62"/>
      <c r="C17" s="63" t="s">
        <v>107</v>
      </c>
      <c r="D17" s="64"/>
      <c r="E17" s="64"/>
      <c r="F17" s="64"/>
      <c r="G17" s="65"/>
    </row>
    <row r="18" ht="18.5" customHeight="1" spans="2:7">
      <c r="B18" s="62" t="s">
        <v>108</v>
      </c>
      <c r="C18" s="63" t="s">
        <v>109</v>
      </c>
      <c r="D18" s="64"/>
      <c r="E18" s="64"/>
      <c r="F18" s="64"/>
      <c r="G18" s="65"/>
    </row>
    <row r="19" ht="18.5" customHeight="1" spans="2:7">
      <c r="B19" s="66"/>
      <c r="C19" s="67" t="s">
        <v>110</v>
      </c>
      <c r="D19" s="68"/>
      <c r="E19" s="68"/>
      <c r="F19" s="68"/>
      <c r="G19" s="69"/>
    </row>
    <row r="20" ht="9" customHeight="1" spans="2:3">
      <c r="B20" s="70"/>
      <c r="C20" s="71"/>
    </row>
    <row r="21" spans="2:2">
      <c r="B21" s="72" t="s">
        <v>111</v>
      </c>
    </row>
    <row r="22" spans="2:2">
      <c r="B22" s="73" t="s">
        <v>112</v>
      </c>
    </row>
    <row r="23" spans="2:2">
      <c r="B23" s="73" t="s">
        <v>113</v>
      </c>
    </row>
    <row r="24" spans="2:2">
      <c r="B24" s="73" t="s">
        <v>114</v>
      </c>
    </row>
  </sheetData>
  <autoFilter xmlns:etc="http://www.wps.cn/officeDocument/2017/etCustomData" ref="B2:G19" etc:filterBottomFollowUsedRange="0">
    <extLst/>
  </autoFilter>
  <mergeCells count="4">
    <mergeCell ref="B3:B8"/>
    <mergeCell ref="B9:B13"/>
    <mergeCell ref="B14:B17"/>
    <mergeCell ref="B18:B19"/>
  </mergeCells>
  <conditionalFormatting sqref="B1 C3:C20 B21:B1048576">
    <cfRule type="containsText" dxfId="0" priority="1" operator="between" text="率">
      <formula>NOT(ISERROR(SEARCH("率",B1)))</formula>
    </cfRule>
  </conditionalFormatting>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6"/>
  <sheetViews>
    <sheetView workbookViewId="0">
      <selection activeCell="D13" sqref="D13"/>
    </sheetView>
  </sheetViews>
  <sheetFormatPr defaultColWidth="9" defaultRowHeight="14" outlineLevelRow="5"/>
  <sheetData>
    <row r="1" s="47" customFormat="1" ht="14.5" spans="1:11">
      <c r="A1" s="48"/>
      <c r="B1" s="49" t="s">
        <v>115</v>
      </c>
      <c r="E1" s="50"/>
      <c r="F1" s="48"/>
      <c r="G1" s="51"/>
      <c r="H1" s="52"/>
      <c r="I1" s="52"/>
      <c r="J1" s="52"/>
      <c r="K1" s="55"/>
    </row>
    <row r="2" s="47" customFormat="1" ht="14.5" spans="1:11">
      <c r="A2" s="48"/>
      <c r="B2" s="47" t="s">
        <v>116</v>
      </c>
      <c r="F2" s="48"/>
      <c r="G2" s="52"/>
      <c r="H2" s="52"/>
      <c r="I2" s="52"/>
      <c r="J2" s="52"/>
      <c r="K2" s="55"/>
    </row>
    <row r="3" s="47" customFormat="1" ht="14.5" spans="1:11">
      <c r="A3" s="48"/>
      <c r="B3" s="53" t="s">
        <v>117</v>
      </c>
      <c r="F3" s="48"/>
      <c r="G3" s="52"/>
      <c r="H3" s="52"/>
      <c r="I3" s="52"/>
      <c r="J3" s="52"/>
      <c r="K3" s="55"/>
    </row>
    <row r="4" s="47" customFormat="1" ht="14.5" spans="1:11">
      <c r="A4" s="48"/>
      <c r="B4" s="47" t="s">
        <v>118</v>
      </c>
      <c r="F4" s="48"/>
      <c r="G4" s="52"/>
      <c r="H4" s="52"/>
      <c r="I4" s="52"/>
      <c r="J4" s="52"/>
      <c r="K4" s="55"/>
    </row>
    <row r="5" s="47" customFormat="1" ht="14.5" spans="1:11">
      <c r="A5" s="48"/>
      <c r="B5" s="50" t="s">
        <v>119</v>
      </c>
      <c r="C5" s="54"/>
      <c r="F5" s="48"/>
      <c r="G5" s="52"/>
      <c r="H5" s="52"/>
      <c r="I5" s="52"/>
      <c r="J5" s="52"/>
      <c r="K5" s="55"/>
    </row>
    <row r="6" s="47" customFormat="1" ht="14.5" spans="1:11">
      <c r="A6" s="48"/>
      <c r="B6" s="47" t="s">
        <v>120</v>
      </c>
      <c r="F6" s="48"/>
      <c r="G6" s="52"/>
      <c r="H6" s="52"/>
      <c r="I6" s="52"/>
      <c r="J6" s="52"/>
      <c r="K6" s="55"/>
    </row>
  </sheetData>
  <pageMargins left="0.7" right="0.7"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E19"/>
  <sheetViews>
    <sheetView zoomScale="90" zoomScaleNormal="90" workbookViewId="0">
      <pane xSplit="1" ySplit="2" topLeftCell="U3" activePane="bottomRight" state="frozen"/>
      <selection/>
      <selection pane="topRight"/>
      <selection pane="bottomLeft"/>
      <selection pane="bottomRight" activeCell="Y4" sqref="Y4"/>
    </sheetView>
  </sheetViews>
  <sheetFormatPr defaultColWidth="9" defaultRowHeight="14"/>
  <cols>
    <col min="1" max="1" width="32.25" customWidth="1"/>
    <col min="2" max="2" width="18.3333333333333" style="5" customWidth="1"/>
    <col min="3" max="3" width="19.3333333333333" style="5" customWidth="1"/>
    <col min="4" max="4" width="8" style="6" customWidth="1"/>
    <col min="5" max="5" width="16.4166666666667" style="5" customWidth="1"/>
    <col min="6" max="6" width="10.5" style="7" customWidth="1"/>
    <col min="7" max="7" width="18.3333333333333" style="5" customWidth="1"/>
    <col min="8" max="8" width="16.4166666666667" style="5" customWidth="1"/>
    <col min="9" max="9" width="7.58333333333333" style="7" customWidth="1"/>
    <col min="10" max="10" width="15.0833333333333" style="8" customWidth="1"/>
    <col min="11" max="11" width="12.4166666666667" style="8" customWidth="1"/>
    <col min="12" max="12" width="9.75" style="7" customWidth="1"/>
    <col min="13" max="13" width="12.1666666666667" style="9" customWidth="1"/>
    <col min="14" max="14" width="9.75" style="9" customWidth="1"/>
    <col min="15" max="15" width="18.3333333333333" style="10" customWidth="1"/>
    <col min="16" max="16" width="18.3333333333333" style="5" customWidth="1"/>
    <col min="17" max="17" width="8.83333333333333" style="11" customWidth="1"/>
    <col min="18" max="18" width="18.3333333333333" style="5" customWidth="1"/>
    <col min="19" max="19" width="8.08333333333333" style="11" customWidth="1"/>
    <col min="20" max="20" width="18.3333333333333" style="5" customWidth="1"/>
    <col min="21" max="21" width="16.4166666666667" style="5" customWidth="1"/>
    <col min="22" max="22" width="8.16666666666667" style="11" customWidth="1"/>
    <col min="23" max="23" width="18.3333333333333" style="10" customWidth="1"/>
    <col min="24" max="24" width="18.3333333333333" style="5" customWidth="1"/>
    <col min="25" max="25" width="8.83333333333333" style="11" customWidth="1"/>
    <col min="26" max="26" width="16.4166666666667" style="5" customWidth="1"/>
    <col min="27" max="27" width="6.91666666666667" style="11" customWidth="1"/>
    <col min="28" max="28" width="18.3333333333333" style="5" customWidth="1"/>
    <col min="29" max="29" width="16.4166666666667" style="5" customWidth="1"/>
    <col min="30" max="30" width="9.16666666666667" style="11" customWidth="1"/>
    <col min="31" max="31" width="16.4166666666667" customWidth="1"/>
  </cols>
  <sheetData>
    <row r="1" s="1" customFormat="1" ht="14.75" spans="1:31">
      <c r="A1" s="12" t="s">
        <v>121</v>
      </c>
      <c r="B1" s="13" t="s">
        <v>13</v>
      </c>
      <c r="C1" s="13"/>
      <c r="D1" s="13"/>
      <c r="E1" s="13"/>
      <c r="F1" s="13"/>
      <c r="G1" s="13"/>
      <c r="H1" s="13"/>
      <c r="I1" s="13"/>
      <c r="J1" s="30"/>
      <c r="K1" s="30"/>
      <c r="L1" s="13"/>
      <c r="M1" s="31"/>
      <c r="N1" s="31"/>
      <c r="O1" s="32" t="s">
        <v>14</v>
      </c>
      <c r="P1" s="32"/>
      <c r="Q1" s="32"/>
      <c r="R1" s="32"/>
      <c r="S1" s="32"/>
      <c r="T1" s="32"/>
      <c r="U1" s="32"/>
      <c r="V1" s="32"/>
      <c r="W1" s="13" t="s">
        <v>15</v>
      </c>
      <c r="X1" s="13"/>
      <c r="Y1" s="13"/>
      <c r="Z1" s="13"/>
      <c r="AA1" s="13"/>
      <c r="AB1" s="13"/>
      <c r="AC1" s="13"/>
      <c r="AD1" s="13"/>
      <c r="AE1" s="1" t="s">
        <v>10</v>
      </c>
    </row>
    <row r="2" s="2" customFormat="1" ht="28.75" spans="1:30">
      <c r="A2" s="12"/>
      <c r="B2" s="14" t="s">
        <v>122</v>
      </c>
      <c r="C2" s="14" t="s">
        <v>123</v>
      </c>
      <c r="D2" s="15" t="s">
        <v>28</v>
      </c>
      <c r="E2" s="14" t="s">
        <v>124</v>
      </c>
      <c r="F2" s="16" t="s">
        <v>125</v>
      </c>
      <c r="G2" s="14" t="s">
        <v>126</v>
      </c>
      <c r="H2" s="14" t="s">
        <v>127</v>
      </c>
      <c r="I2" s="16" t="s">
        <v>128</v>
      </c>
      <c r="J2" s="33" t="s">
        <v>129</v>
      </c>
      <c r="K2" s="33" t="s">
        <v>130</v>
      </c>
      <c r="L2" s="16" t="s">
        <v>37</v>
      </c>
      <c r="M2" s="34" t="s">
        <v>131</v>
      </c>
      <c r="N2" s="35" t="s">
        <v>41</v>
      </c>
      <c r="O2" s="14" t="s">
        <v>122</v>
      </c>
      <c r="P2" s="14" t="s">
        <v>123</v>
      </c>
      <c r="Q2" s="44" t="s">
        <v>28</v>
      </c>
      <c r="R2" s="14" t="s">
        <v>124</v>
      </c>
      <c r="S2" s="44" t="s">
        <v>125</v>
      </c>
      <c r="T2" s="14" t="s">
        <v>126</v>
      </c>
      <c r="U2" s="14" t="s">
        <v>127</v>
      </c>
      <c r="V2" s="44" t="s">
        <v>128</v>
      </c>
      <c r="W2" s="14" t="s">
        <v>122</v>
      </c>
      <c r="X2" s="14" t="s">
        <v>123</v>
      </c>
      <c r="Y2" s="44" t="s">
        <v>28</v>
      </c>
      <c r="Z2" s="14" t="s">
        <v>124</v>
      </c>
      <c r="AA2" s="44" t="s">
        <v>125</v>
      </c>
      <c r="AB2" s="14" t="s">
        <v>126</v>
      </c>
      <c r="AC2" s="14" t="s">
        <v>127</v>
      </c>
      <c r="AD2" s="44" t="s">
        <v>128</v>
      </c>
    </row>
    <row r="3" s="3" customFormat="1" spans="1:31">
      <c r="A3" s="3" t="s">
        <v>132</v>
      </c>
      <c r="B3" s="17">
        <v>20414838.65</v>
      </c>
      <c r="C3" s="17">
        <v>9342599.08</v>
      </c>
      <c r="D3" s="18">
        <f t="shared" ref="D3:D18" si="0">IFERROR(C3/B3,"")</f>
        <v>0.457637664454429</v>
      </c>
      <c r="E3" s="17">
        <v>10499525.14</v>
      </c>
      <c r="F3" s="19">
        <f t="shared" ref="F3:F13" si="1">IFERROR(E3/C3,"")</f>
        <v>1.12383342687547</v>
      </c>
      <c r="G3" s="17">
        <v>10280554.49</v>
      </c>
      <c r="H3" s="17">
        <v>413526.43</v>
      </c>
      <c r="I3" s="19">
        <f t="shared" ref="I3:I13" si="2">IFERROR(H3/G3,"")</f>
        <v>0.0402241367819451</v>
      </c>
      <c r="J3" s="36"/>
      <c r="K3" s="36"/>
      <c r="L3" s="19"/>
      <c r="M3" s="37"/>
      <c r="N3" s="37"/>
      <c r="O3" s="38">
        <v>17705934.24</v>
      </c>
      <c r="P3" s="17">
        <v>7167140.16</v>
      </c>
      <c r="Q3" s="18">
        <f t="shared" ref="Q3:Q18" si="3">IFERROR(P3/O3,"")</f>
        <v>0.404787460681318</v>
      </c>
      <c r="R3" s="17">
        <v>10763522.03</v>
      </c>
      <c r="S3" s="18">
        <f t="shared" ref="S3:S18" si="4">IFERROR(R3/P3,"")</f>
        <v>1.501787573525</v>
      </c>
      <c r="T3" s="17">
        <v>13107140.25</v>
      </c>
      <c r="U3" s="17">
        <v>119202.79</v>
      </c>
      <c r="V3" s="45">
        <f t="shared" ref="V3:V19" si="5">IFERROR(U3/T3,"")</f>
        <v>0.009094492599177</v>
      </c>
      <c r="W3" s="38"/>
      <c r="X3" s="17"/>
      <c r="Y3" s="18" t="str">
        <f t="shared" ref="Y3:Y16" si="6">IFERROR(X3/W3,"")</f>
        <v/>
      </c>
      <c r="Z3" s="17"/>
      <c r="AA3" s="18" t="str">
        <f t="shared" ref="AA3:AA16" si="7">IFERROR(Z3/X3,"")</f>
        <v/>
      </c>
      <c r="AB3" s="17"/>
      <c r="AC3" s="17"/>
      <c r="AD3" s="45" t="str">
        <f t="shared" ref="AD3:AD18" si="8">IFERROR(AC3/AB3,"")</f>
        <v/>
      </c>
      <c r="AE3" s="3" t="s">
        <v>133</v>
      </c>
    </row>
    <row r="4" s="4" customFormat="1" customHeight="1" spans="1:30">
      <c r="A4" s="4" t="s">
        <v>134</v>
      </c>
      <c r="B4" s="20">
        <v>17728091.02</v>
      </c>
      <c r="C4" s="20">
        <v>6990676.69</v>
      </c>
      <c r="D4" s="21">
        <f t="shared" si="0"/>
        <v>0.394327662358764</v>
      </c>
      <c r="E4" s="20">
        <v>171878.94</v>
      </c>
      <c r="F4" s="22">
        <f t="shared" si="1"/>
        <v>0.024586881588426</v>
      </c>
      <c r="G4" s="20">
        <v>9986176.78</v>
      </c>
      <c r="H4" s="20">
        <v>408178.03</v>
      </c>
      <c r="I4" s="22">
        <f t="shared" si="2"/>
        <v>0.0408743044502763</v>
      </c>
      <c r="J4" s="20">
        <v>17728091.02</v>
      </c>
      <c r="K4" s="20">
        <v>2990676.09</v>
      </c>
      <c r="L4" s="22">
        <f>J4/K4</f>
        <v>5.92778705767498</v>
      </c>
      <c r="M4" s="39">
        <v>-279401.9</v>
      </c>
      <c r="N4" s="39">
        <f>M4/K4</f>
        <v>-0.0934243266712311</v>
      </c>
      <c r="O4" s="40">
        <v>14661644.18</v>
      </c>
      <c r="P4" s="20">
        <v>4604615.2</v>
      </c>
      <c r="Q4" s="21">
        <f t="shared" si="3"/>
        <v>0.314058583298671</v>
      </c>
      <c r="R4" s="20">
        <v>138178.2</v>
      </c>
      <c r="S4" s="21">
        <f t="shared" si="4"/>
        <v>0.0300086313401389</v>
      </c>
      <c r="T4" s="20">
        <v>6599479.8</v>
      </c>
      <c r="U4" s="20">
        <v>118670.75</v>
      </c>
      <c r="V4" s="46">
        <f t="shared" si="5"/>
        <v>0.0179818339621253</v>
      </c>
      <c r="W4" s="40">
        <v>16909424.03</v>
      </c>
      <c r="X4" s="20">
        <v>6726137.96</v>
      </c>
      <c r="Y4" s="21">
        <f t="shared" si="6"/>
        <v>0.397774516037138</v>
      </c>
      <c r="Z4" s="20">
        <v>258738.46</v>
      </c>
      <c r="AA4" s="21">
        <f t="shared" si="7"/>
        <v>0.0384676112114715</v>
      </c>
      <c r="AB4" s="20">
        <v>12549468.79</v>
      </c>
      <c r="AC4" s="20">
        <v>408178.03</v>
      </c>
      <c r="AD4" s="46">
        <f t="shared" si="8"/>
        <v>0.0325255225404644</v>
      </c>
    </row>
    <row r="5" s="3" customFormat="1" customHeight="1" spans="1:31">
      <c r="A5" s="3" t="s">
        <v>135</v>
      </c>
      <c r="B5" s="17">
        <v>15703619.29</v>
      </c>
      <c r="C5" s="17">
        <v>207239.15</v>
      </c>
      <c r="D5" s="18">
        <f t="shared" si="0"/>
        <v>0.0131969036037424</v>
      </c>
      <c r="E5" s="17">
        <v>3321116.38</v>
      </c>
      <c r="F5" s="19">
        <f t="shared" si="1"/>
        <v>16.0255259684283</v>
      </c>
      <c r="G5" s="17">
        <v>104865732.65</v>
      </c>
      <c r="H5" s="17">
        <v>7047960.57</v>
      </c>
      <c r="I5" s="19">
        <f t="shared" si="2"/>
        <v>0.067209377094835</v>
      </c>
      <c r="J5" s="36"/>
      <c r="K5" s="36"/>
      <c r="L5" s="19"/>
      <c r="M5" s="37"/>
      <c r="N5" s="37"/>
      <c r="O5" s="38">
        <v>12193098.1</v>
      </c>
      <c r="P5" s="17">
        <v>-2009600.6</v>
      </c>
      <c r="Q5" s="18">
        <f t="shared" si="3"/>
        <v>-0.164814601138984</v>
      </c>
      <c r="R5" s="17">
        <v>2936878.55</v>
      </c>
      <c r="S5" s="18">
        <f t="shared" si="4"/>
        <v>-1.46142400136624</v>
      </c>
      <c r="T5" s="17">
        <v>52375216.42</v>
      </c>
      <c r="U5" s="17">
        <v>3423240.79</v>
      </c>
      <c r="V5" s="45">
        <f t="shared" si="5"/>
        <v>0.065359935938953</v>
      </c>
      <c r="W5" s="38"/>
      <c r="X5" s="17"/>
      <c r="Y5" s="18" t="str">
        <f t="shared" si="6"/>
        <v/>
      </c>
      <c r="Z5" s="17"/>
      <c r="AA5" s="18" t="str">
        <f t="shared" si="7"/>
        <v/>
      </c>
      <c r="AB5" s="17"/>
      <c r="AC5" s="17"/>
      <c r="AD5" s="45" t="str">
        <f t="shared" si="8"/>
        <v/>
      </c>
      <c r="AE5" s="3" t="s">
        <v>136</v>
      </c>
    </row>
    <row r="6" s="3" customFormat="1" customHeight="1" spans="2:30">
      <c r="B6" s="17"/>
      <c r="C6" s="17"/>
      <c r="D6" s="18" t="str">
        <f t="shared" si="0"/>
        <v/>
      </c>
      <c r="E6" s="17"/>
      <c r="F6" s="19" t="str">
        <f t="shared" si="1"/>
        <v/>
      </c>
      <c r="G6" s="17"/>
      <c r="H6" s="17"/>
      <c r="I6" s="19" t="str">
        <f t="shared" si="2"/>
        <v/>
      </c>
      <c r="J6" s="36"/>
      <c r="K6" s="36"/>
      <c r="L6" s="19"/>
      <c r="M6" s="37"/>
      <c r="N6" s="37"/>
      <c r="O6" s="38"/>
      <c r="P6" s="17"/>
      <c r="Q6" s="18" t="str">
        <f t="shared" si="3"/>
        <v/>
      </c>
      <c r="R6" s="17"/>
      <c r="S6" s="18" t="str">
        <f t="shared" si="4"/>
        <v/>
      </c>
      <c r="T6" s="17"/>
      <c r="U6" s="17"/>
      <c r="V6" s="45" t="str">
        <f t="shared" si="5"/>
        <v/>
      </c>
      <c r="W6" s="38"/>
      <c r="X6" s="17"/>
      <c r="Y6" s="18" t="str">
        <f t="shared" si="6"/>
        <v/>
      </c>
      <c r="Z6" s="17"/>
      <c r="AA6" s="18" t="str">
        <f t="shared" si="7"/>
        <v/>
      </c>
      <c r="AB6" s="17"/>
      <c r="AC6" s="17"/>
      <c r="AD6" s="45" t="str">
        <f t="shared" si="8"/>
        <v/>
      </c>
    </row>
    <row r="7" s="3" customFormat="1" customHeight="1" spans="2:30">
      <c r="B7" s="17"/>
      <c r="C7" s="17"/>
      <c r="D7" s="18" t="str">
        <f t="shared" si="0"/>
        <v/>
      </c>
      <c r="E7" s="17"/>
      <c r="F7" s="19" t="str">
        <f t="shared" si="1"/>
        <v/>
      </c>
      <c r="G7" s="17"/>
      <c r="H7" s="17"/>
      <c r="I7" s="19" t="str">
        <f t="shared" si="2"/>
        <v/>
      </c>
      <c r="J7" s="36"/>
      <c r="K7" s="36"/>
      <c r="L7" s="19"/>
      <c r="M7" s="37"/>
      <c r="N7" s="37"/>
      <c r="O7" s="38"/>
      <c r="P7" s="17"/>
      <c r="Q7" s="18" t="str">
        <f t="shared" si="3"/>
        <v/>
      </c>
      <c r="R7" s="17"/>
      <c r="S7" s="18" t="str">
        <f t="shared" si="4"/>
        <v/>
      </c>
      <c r="T7" s="17"/>
      <c r="U7" s="17"/>
      <c r="V7" s="45" t="str">
        <f t="shared" si="5"/>
        <v/>
      </c>
      <c r="W7" s="38"/>
      <c r="X7" s="17"/>
      <c r="Y7" s="18" t="str">
        <f t="shared" si="6"/>
        <v/>
      </c>
      <c r="Z7" s="17"/>
      <c r="AA7" s="18" t="str">
        <f t="shared" si="7"/>
        <v/>
      </c>
      <c r="AB7" s="17"/>
      <c r="AC7" s="17"/>
      <c r="AD7" s="45" t="str">
        <f t="shared" si="8"/>
        <v/>
      </c>
    </row>
    <row r="8" s="3" customFormat="1" spans="2:30">
      <c r="B8" s="17"/>
      <c r="C8" s="17"/>
      <c r="D8" s="18"/>
      <c r="E8" s="17"/>
      <c r="F8" s="19"/>
      <c r="G8" s="17"/>
      <c r="H8" s="17"/>
      <c r="I8" s="19"/>
      <c r="J8" s="36"/>
      <c r="K8" s="36"/>
      <c r="L8" s="19"/>
      <c r="M8" s="37"/>
      <c r="N8" s="37"/>
      <c r="O8" s="38"/>
      <c r="P8" s="17"/>
      <c r="Q8" s="18"/>
      <c r="R8" s="17"/>
      <c r="S8" s="18"/>
      <c r="T8" s="17"/>
      <c r="U8" s="17"/>
      <c r="V8" s="45"/>
      <c r="W8" s="38"/>
      <c r="X8" s="17"/>
      <c r="Y8" s="18"/>
      <c r="Z8" s="17"/>
      <c r="AA8" s="18"/>
      <c r="AB8" s="17"/>
      <c r="AC8" s="17"/>
      <c r="AD8" s="45"/>
    </row>
    <row r="9" s="3" customFormat="1" spans="2:30">
      <c r="B9" s="17"/>
      <c r="C9" s="17"/>
      <c r="D9" s="18"/>
      <c r="E9" s="17"/>
      <c r="F9" s="19"/>
      <c r="G9" s="17"/>
      <c r="H9" s="17"/>
      <c r="I9" s="19"/>
      <c r="J9" s="36"/>
      <c r="K9" s="36"/>
      <c r="L9" s="19"/>
      <c r="M9" s="37"/>
      <c r="N9" s="37"/>
      <c r="O9" s="38"/>
      <c r="P9" s="17"/>
      <c r="Q9" s="18"/>
      <c r="R9" s="17"/>
      <c r="S9" s="18"/>
      <c r="T9" s="17"/>
      <c r="U9" s="17"/>
      <c r="V9" s="45"/>
      <c r="W9" s="38"/>
      <c r="X9" s="17"/>
      <c r="Y9" s="18"/>
      <c r="Z9" s="17"/>
      <c r="AA9" s="18"/>
      <c r="AB9" s="17"/>
      <c r="AC9" s="17"/>
      <c r="AD9" s="45"/>
    </row>
    <row r="10" spans="2:30">
      <c r="B10" s="23"/>
      <c r="C10" s="23"/>
      <c r="D10" s="24" t="str">
        <f t="shared" si="0"/>
        <v/>
      </c>
      <c r="E10" s="23"/>
      <c r="F10" s="25" t="str">
        <f t="shared" si="1"/>
        <v/>
      </c>
      <c r="G10" s="23"/>
      <c r="H10" s="23"/>
      <c r="I10" s="25" t="str">
        <f t="shared" si="2"/>
        <v/>
      </c>
      <c r="J10" s="41"/>
      <c r="K10" s="41"/>
      <c r="L10" s="25"/>
      <c r="M10" s="42"/>
      <c r="N10" s="42"/>
      <c r="O10" s="43"/>
      <c r="P10" s="23"/>
      <c r="Q10" s="24" t="str">
        <f t="shared" si="3"/>
        <v/>
      </c>
      <c r="R10" s="23"/>
      <c r="S10" s="24" t="str">
        <f t="shared" si="4"/>
        <v/>
      </c>
      <c r="T10" s="23"/>
      <c r="U10" s="23"/>
      <c r="V10" s="24" t="str">
        <f t="shared" si="5"/>
        <v/>
      </c>
      <c r="W10" s="43"/>
      <c r="X10" s="23"/>
      <c r="Y10" s="24" t="str">
        <f t="shared" si="6"/>
        <v/>
      </c>
      <c r="Z10" s="43"/>
      <c r="AA10" s="24" t="str">
        <f t="shared" si="7"/>
        <v/>
      </c>
      <c r="AB10" s="23"/>
      <c r="AC10" s="23"/>
      <c r="AD10" s="24" t="str">
        <f t="shared" si="8"/>
        <v/>
      </c>
    </row>
    <row r="11" spans="2:30">
      <c r="B11" s="23"/>
      <c r="C11" s="23"/>
      <c r="D11" s="24" t="str">
        <f t="shared" si="0"/>
        <v/>
      </c>
      <c r="E11" s="23"/>
      <c r="F11" s="25" t="str">
        <f t="shared" si="1"/>
        <v/>
      </c>
      <c r="G11" s="23"/>
      <c r="H11" s="23"/>
      <c r="I11" s="25" t="str">
        <f t="shared" si="2"/>
        <v/>
      </c>
      <c r="J11" s="41"/>
      <c r="K11" s="41"/>
      <c r="L11" s="25"/>
      <c r="M11" s="42"/>
      <c r="N11" s="42"/>
      <c r="O11" s="43"/>
      <c r="P11" s="23"/>
      <c r="Q11" s="24" t="str">
        <f t="shared" si="3"/>
        <v/>
      </c>
      <c r="R11" s="23"/>
      <c r="S11" s="24" t="str">
        <f t="shared" si="4"/>
        <v/>
      </c>
      <c r="T11" s="23"/>
      <c r="U11" s="23"/>
      <c r="V11" s="24" t="str">
        <f t="shared" si="5"/>
        <v/>
      </c>
      <c r="W11" s="43"/>
      <c r="X11" s="23"/>
      <c r="Y11" s="24" t="str">
        <f t="shared" si="6"/>
        <v/>
      </c>
      <c r="Z11" s="23"/>
      <c r="AA11" s="24" t="str">
        <f t="shared" si="7"/>
        <v/>
      </c>
      <c r="AB11" s="23"/>
      <c r="AC11" s="23"/>
      <c r="AD11" s="24" t="str">
        <f t="shared" si="8"/>
        <v/>
      </c>
    </row>
    <row r="12" spans="2:30">
      <c r="B12" s="23"/>
      <c r="C12" s="23"/>
      <c r="D12" s="26" t="str">
        <f t="shared" si="0"/>
        <v/>
      </c>
      <c r="E12" s="23"/>
      <c r="F12" s="7" t="str">
        <f t="shared" si="1"/>
        <v/>
      </c>
      <c r="G12" s="23"/>
      <c r="H12" s="23"/>
      <c r="I12" s="7" t="str">
        <f t="shared" si="2"/>
        <v/>
      </c>
      <c r="O12" s="43"/>
      <c r="P12" s="23"/>
      <c r="Q12" s="26" t="str">
        <f t="shared" si="3"/>
        <v/>
      </c>
      <c r="R12" s="23"/>
      <c r="S12" s="26" t="str">
        <f t="shared" si="4"/>
        <v/>
      </c>
      <c r="T12" s="23"/>
      <c r="U12" s="23"/>
      <c r="V12" s="26" t="str">
        <f t="shared" si="5"/>
        <v/>
      </c>
      <c r="W12" s="43"/>
      <c r="X12" s="23"/>
      <c r="Y12" s="26" t="str">
        <f t="shared" si="6"/>
        <v/>
      </c>
      <c r="Z12" s="23"/>
      <c r="AA12" s="26" t="str">
        <f t="shared" si="7"/>
        <v/>
      </c>
      <c r="AB12" s="23"/>
      <c r="AC12" s="23"/>
      <c r="AD12" s="26" t="str">
        <f t="shared" si="8"/>
        <v/>
      </c>
    </row>
    <row r="13" spans="2:30">
      <c r="B13" s="23"/>
      <c r="C13" s="23"/>
      <c r="D13" s="26" t="str">
        <f t="shared" si="0"/>
        <v/>
      </c>
      <c r="E13" s="23"/>
      <c r="F13" s="7" t="str">
        <f t="shared" si="1"/>
        <v/>
      </c>
      <c r="G13" s="23"/>
      <c r="H13" s="23"/>
      <c r="I13" s="7" t="str">
        <f t="shared" si="2"/>
        <v/>
      </c>
      <c r="O13" s="43"/>
      <c r="P13" s="23"/>
      <c r="Q13" s="26" t="str">
        <f t="shared" si="3"/>
        <v/>
      </c>
      <c r="R13" s="23"/>
      <c r="S13" s="26" t="str">
        <f t="shared" si="4"/>
        <v/>
      </c>
      <c r="T13" s="23"/>
      <c r="U13" s="23"/>
      <c r="V13" s="26" t="str">
        <f t="shared" si="5"/>
        <v/>
      </c>
      <c r="W13" s="43"/>
      <c r="X13" s="23"/>
      <c r="Y13" s="26" t="str">
        <f t="shared" si="6"/>
        <v/>
      </c>
      <c r="Z13" s="23"/>
      <c r="AA13" s="26" t="str">
        <f t="shared" si="7"/>
        <v/>
      </c>
      <c r="AB13" s="23"/>
      <c r="AC13" s="23"/>
      <c r="AD13" s="26" t="str">
        <f t="shared" si="8"/>
        <v/>
      </c>
    </row>
    <row r="14" spans="4:30">
      <c r="D14" s="26"/>
      <c r="Q14" s="26" t="str">
        <f t="shared" si="3"/>
        <v/>
      </c>
      <c r="S14" s="26" t="str">
        <f t="shared" si="4"/>
        <v/>
      </c>
      <c r="V14" s="26" t="str">
        <f t="shared" si="5"/>
        <v/>
      </c>
      <c r="Y14" s="26" t="str">
        <f t="shared" si="6"/>
        <v/>
      </c>
      <c r="AA14" s="26" t="str">
        <f t="shared" si="7"/>
        <v/>
      </c>
      <c r="AD14" s="26" t="str">
        <f t="shared" si="8"/>
        <v/>
      </c>
    </row>
    <row r="15" ht="26" spans="1:30">
      <c r="A15" s="27" t="s">
        <v>137</v>
      </c>
      <c r="D15" s="26" t="str">
        <f t="shared" si="0"/>
        <v/>
      </c>
      <c r="F15" s="28" t="str">
        <f>IFERROR(E15/C15,"")</f>
        <v/>
      </c>
      <c r="Q15" s="26" t="str">
        <f t="shared" si="3"/>
        <v/>
      </c>
      <c r="S15" s="26" t="str">
        <f t="shared" si="4"/>
        <v/>
      </c>
      <c r="V15" s="26" t="str">
        <f t="shared" si="5"/>
        <v/>
      </c>
      <c r="Y15" s="26" t="str">
        <f t="shared" si="6"/>
        <v/>
      </c>
      <c r="AA15" s="26" t="str">
        <f t="shared" si="7"/>
        <v/>
      </c>
      <c r="AD15" s="26" t="str">
        <f t="shared" si="8"/>
        <v/>
      </c>
    </row>
    <row r="16" ht="26" spans="1:30">
      <c r="A16" s="27" t="s">
        <v>138</v>
      </c>
      <c r="D16" s="26" t="str">
        <f t="shared" si="0"/>
        <v/>
      </c>
      <c r="F16" s="28" t="str">
        <f>IFERROR(E16/C16,"")</f>
        <v/>
      </c>
      <c r="Q16" s="26" t="str">
        <f t="shared" si="3"/>
        <v/>
      </c>
      <c r="S16" s="26" t="str">
        <f t="shared" si="4"/>
        <v/>
      </c>
      <c r="V16" s="26" t="str">
        <f t="shared" si="5"/>
        <v/>
      </c>
      <c r="Y16" s="26" t="str">
        <f t="shared" si="6"/>
        <v/>
      </c>
      <c r="AA16" s="26" t="str">
        <f t="shared" si="7"/>
        <v/>
      </c>
      <c r="AD16" s="26" t="str">
        <f t="shared" si="8"/>
        <v/>
      </c>
    </row>
    <row r="17" ht="39" spans="1:30">
      <c r="A17" s="29" t="s">
        <v>139</v>
      </c>
      <c r="D17" s="26" t="str">
        <f t="shared" si="0"/>
        <v/>
      </c>
      <c r="F17" s="28" t="str">
        <f>IFERROR(E17/C17,"")</f>
        <v/>
      </c>
      <c r="Q17" s="26" t="str">
        <f t="shared" si="3"/>
        <v/>
      </c>
      <c r="S17" s="26" t="str">
        <f t="shared" si="4"/>
        <v/>
      </c>
      <c r="V17" s="26" t="str">
        <f t="shared" si="5"/>
        <v/>
      </c>
      <c r="Y17" s="26"/>
      <c r="AA17" s="26"/>
      <c r="AD17" s="26" t="str">
        <f t="shared" si="8"/>
        <v/>
      </c>
    </row>
    <row r="18" spans="4:30">
      <c r="D18" s="26" t="str">
        <f t="shared" si="0"/>
        <v/>
      </c>
      <c r="F18" s="28" t="str">
        <f>IFERROR(E18/C18,"")</f>
        <v/>
      </c>
      <c r="Q18" s="26" t="str">
        <f t="shared" si="3"/>
        <v/>
      </c>
      <c r="S18" s="26" t="str">
        <f t="shared" si="4"/>
        <v/>
      </c>
      <c r="V18" s="26" t="str">
        <f t="shared" si="5"/>
        <v/>
      </c>
      <c r="Y18" s="26"/>
      <c r="AA18" s="26"/>
      <c r="AD18" s="26" t="str">
        <f t="shared" si="8"/>
        <v/>
      </c>
    </row>
    <row r="19" spans="22:22">
      <c r="V19" s="26" t="str">
        <f t="shared" si="5"/>
        <v/>
      </c>
    </row>
  </sheetData>
  <mergeCells count="4">
    <mergeCell ref="B1:I1"/>
    <mergeCell ref="O1:V1"/>
    <mergeCell ref="W1:AD1"/>
    <mergeCell ref="A1:A2"/>
  </mergeCells>
  <hyperlinks>
    <hyperlink ref="A16" r:id="rId3" display="现金流量比率：该比率越高说明偿债能力越强"/>
  </hyperlinks>
  <pageMargins left="0.7" right="0.7" top="0.75" bottom="0.75" header="0.3" footer="0.3"/>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M8" sqref="M8"/>
    </sheetView>
  </sheetViews>
  <sheetFormatPr defaultColWidth="9" defaultRowHeight="14"/>
  <sheetData/>
  <pageMargins left="0.7" right="0.7" top="0.75" bottom="0.75" header="0.3" footer="0.3"/>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5</vt:i4>
      </vt:variant>
    </vt:vector>
  </HeadingPairs>
  <TitlesOfParts>
    <vt:vector size="5" baseType="lpstr">
      <vt:lpstr>供应商资质审核标准</vt:lpstr>
      <vt:lpstr>投标供应商填写</vt:lpstr>
      <vt:lpstr>Sheet1</vt:lpstr>
      <vt:lpstr>审核模板1</vt:lpstr>
      <vt:lpstr>行业说明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王丽</dc:creator>
  <cp:lastModifiedBy>ZXN</cp:lastModifiedBy>
  <dcterms:created xsi:type="dcterms:W3CDTF">2024-05-15T02:56:00Z</dcterms:created>
  <dcterms:modified xsi:type="dcterms:W3CDTF">2025-03-27T05:52:30Z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4D58AF7D2AC04F3F8417130267BE0337_13</vt:lpwstr>
  </property>
  <property fmtid="{D5CDD505-2E9C-101B-9397-08002B2CF9AE}" pid="3" name="KSOProductBuildVer">
    <vt:lpwstr>2052-12.1.0.20305</vt:lpwstr>
  </property>
</Properties>
</file>