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880" windowHeight="10440"/>
  </bookViews>
  <sheets>
    <sheet name="发票明细" sheetId="29" r:id="rId1"/>
    <sheet name="箱单" sheetId="31" r:id="rId2"/>
    <sheet name="箱单明细" sheetId="10" r:id="rId3"/>
  </sheets>
  <definedNames>
    <definedName name="_xlnm._FilterDatabase" localSheetId="0" hidden="1">发票明细!$A$18:$T$208</definedName>
    <definedName name="_xlnm._FilterDatabase" localSheetId="1" hidden="1">箱单!$A$11:$H$203</definedName>
    <definedName name="_xlnm._FilterDatabase" localSheetId="2" hidden="1">箱单明细!$A$2:$P$225</definedName>
    <definedName name="_xlnm.Print_Area" localSheetId="0">发票明细!$A$18:$G$213</definedName>
    <definedName name="_xlnm.Print_Area" localSheetId="1">箱单!$A$1:$H$210</definedName>
  </definedNames>
  <calcPr calcId="144525"/>
</workbook>
</file>

<file path=xl/sharedStrings.xml><?xml version="1.0" encoding="utf-8"?>
<sst xmlns="http://schemas.openxmlformats.org/spreadsheetml/2006/main" count="843">
  <si>
    <t>Tongling Nonferrous Metals Group Tongguan Materials Ltd.</t>
  </si>
  <si>
    <t>Invoice No.:</t>
  </si>
  <si>
    <t>WZGS-TGNM-2024004</t>
  </si>
  <si>
    <r>
      <rPr>
        <sz val="9"/>
        <color theme="1"/>
        <rFont val="Arial"/>
        <charset val="134"/>
      </rPr>
      <t>Date</t>
    </r>
    <r>
      <rPr>
        <sz val="9"/>
        <color theme="1"/>
        <rFont val="宋体"/>
        <charset val="134"/>
      </rPr>
      <t>：</t>
    </r>
  </si>
  <si>
    <t>Delivery Terms:</t>
  </si>
  <si>
    <t xml:space="preserve">CIF Guayaquil </t>
  </si>
  <si>
    <t>Address:</t>
  </si>
  <si>
    <t>Qty. of packing:</t>
  </si>
  <si>
    <t>West Changjiang Road,Tongling City, Anhui Province,P.R.China</t>
  </si>
  <si>
    <t>Contract No.:</t>
  </si>
  <si>
    <t>Tel.: +86 (0)562-281-451</t>
  </si>
  <si>
    <t>Fax: +86 (0)562-282-1451</t>
  </si>
  <si>
    <t>Commercial Invoice</t>
  </si>
  <si>
    <t>Sold to:</t>
  </si>
  <si>
    <t>MATERIAL RESISTENTE AL DESGASTE TGPROMETAL DE ECUADOR S.A.</t>
  </si>
  <si>
    <t>RUC:   1999301793001</t>
  </si>
  <si>
    <t>ADDRESS: EL PANGUI,TUNDAYME, ECUADOR</t>
  </si>
  <si>
    <t>Tel.:0988141054</t>
  </si>
  <si>
    <r>
      <rPr>
        <sz val="9"/>
        <color theme="1"/>
        <rFont val="Arial"/>
        <charset val="134"/>
      </rPr>
      <t>E-mail</t>
    </r>
    <r>
      <rPr>
        <sz val="9"/>
        <color theme="1"/>
        <rFont val="宋体"/>
        <charset val="134"/>
      </rPr>
      <t>：</t>
    </r>
    <r>
      <rPr>
        <sz val="9"/>
        <color theme="1"/>
        <rFont val="Arial"/>
        <charset val="134"/>
      </rPr>
      <t>xu18056208801@163.com</t>
    </r>
  </si>
  <si>
    <t>No.</t>
  </si>
  <si>
    <r>
      <rPr>
        <b/>
        <sz val="9"/>
        <color theme="1"/>
        <rFont val="Arial"/>
        <charset val="134"/>
      </rPr>
      <t>Description of Goods</t>
    </r>
    <r>
      <rPr>
        <b/>
        <sz val="9"/>
        <color theme="1"/>
        <rFont val="宋体"/>
        <charset val="134"/>
      </rPr>
      <t>货描</t>
    </r>
  </si>
  <si>
    <r>
      <rPr>
        <b/>
        <sz val="9"/>
        <color theme="1"/>
        <rFont val="Arial"/>
        <charset val="134"/>
      </rPr>
      <t>Specification</t>
    </r>
    <r>
      <rPr>
        <b/>
        <sz val="9"/>
        <color theme="1"/>
        <rFont val="宋体"/>
        <charset val="134"/>
      </rPr>
      <t>规格</t>
    </r>
  </si>
  <si>
    <r>
      <rPr>
        <b/>
        <sz val="9"/>
        <color theme="1"/>
        <rFont val="Arial"/>
        <charset val="134"/>
      </rPr>
      <t>Quantity</t>
    </r>
    <r>
      <rPr>
        <b/>
        <sz val="9"/>
        <color theme="1"/>
        <rFont val="宋体"/>
        <charset val="134"/>
      </rPr>
      <t>数量</t>
    </r>
  </si>
  <si>
    <r>
      <rPr>
        <b/>
        <sz val="9"/>
        <color theme="1"/>
        <rFont val="Arial"/>
        <charset val="134"/>
      </rPr>
      <t>Unit/</t>
    </r>
    <r>
      <rPr>
        <b/>
        <sz val="9"/>
        <color theme="1"/>
        <rFont val="宋体"/>
        <charset val="134"/>
      </rPr>
      <t>单位</t>
    </r>
  </si>
  <si>
    <r>
      <rPr>
        <b/>
        <sz val="9"/>
        <color theme="1"/>
        <rFont val="Arial"/>
        <charset val="134"/>
      </rPr>
      <t>Unit Price</t>
    </r>
    <r>
      <rPr>
        <b/>
        <sz val="9"/>
        <color theme="1"/>
        <rFont val="宋体"/>
        <charset val="134"/>
      </rPr>
      <t>单价</t>
    </r>
  </si>
  <si>
    <r>
      <rPr>
        <b/>
        <sz val="9"/>
        <color theme="1"/>
        <rFont val="Arial"/>
        <charset val="134"/>
      </rPr>
      <t>Amount</t>
    </r>
    <r>
      <rPr>
        <b/>
        <sz val="9"/>
        <color theme="1"/>
        <rFont val="宋体"/>
        <charset val="134"/>
      </rPr>
      <t>合计</t>
    </r>
  </si>
  <si>
    <t>人民币采购价</t>
  </si>
  <si>
    <t>人民币金额</t>
  </si>
  <si>
    <t>联系人</t>
  </si>
  <si>
    <t>联系方式</t>
  </si>
  <si>
    <t>HS编码</t>
  </si>
  <si>
    <t>申报要素</t>
  </si>
  <si>
    <t>原产国（地区）</t>
  </si>
  <si>
    <t>品牌</t>
  </si>
  <si>
    <t>是否需要出口品牌授权</t>
  </si>
  <si>
    <t>是否含有危化品等运输限制物品</t>
  </si>
  <si>
    <t>其他注意事项</t>
  </si>
  <si>
    <t>机封</t>
  </si>
  <si>
    <t>MN1058-40B</t>
  </si>
  <si>
    <t>套</t>
  </si>
  <si>
    <t>沈佳跃</t>
  </si>
  <si>
    <t>0:品牌类型：国产自主|1:出口享惠情况：否|2:结构：不锈钢橡胶碳化硅组合件|3:品牌（中文或外文名称）：无品牌|4:型号：MN1058-40B</t>
  </si>
  <si>
    <t>中国</t>
  </si>
  <si>
    <t>否</t>
  </si>
  <si>
    <t>mechanical seal</t>
  </si>
  <si>
    <t>MN1058-50WT</t>
  </si>
  <si>
    <t>0:品牌类型：国产自主|1:出口享惠情况：否|2:结构：不锈钢橡胶碳化硅组合件|3:品牌（中文或外文名称）：无品牌|4:型号：MN1058-50WT</t>
  </si>
  <si>
    <t>红纸板</t>
  </si>
  <si>
    <t>1mm</t>
  </si>
  <si>
    <t>千克</t>
  </si>
  <si>
    <t>胡叶</t>
  </si>
  <si>
    <t>1境内自主品牌|2不能确定在最终目的国(地区)享受优惠关税|板子|其他石棉</t>
  </si>
  <si>
    <t>中国河北</t>
  </si>
  <si>
    <t>科耐特</t>
  </si>
  <si>
    <t>red millboard</t>
  </si>
  <si>
    <t>3mm</t>
  </si>
  <si>
    <t>精密减压阀</t>
  </si>
  <si>
    <t>LRP-1/4-0.7</t>
  </si>
  <si>
    <t>个</t>
  </si>
  <si>
    <t>赵树淞</t>
  </si>
  <si>
    <t>0:品牌类型：境外其他|1:出口享惠情况：否|2:用途：控制气源压力，保障气动设备稳定|3:品牌（FESTO）：费斯托|4:型号：LRP-1/4-0.7</t>
  </si>
  <si>
    <t>FESTO</t>
  </si>
  <si>
    <t>precision pressure reducing valve</t>
  </si>
  <si>
    <t>光电传感器</t>
  </si>
  <si>
    <t>WTB250-2N1141</t>
  </si>
  <si>
    <t>周章明</t>
  </si>
  <si>
    <t>0:品牌类型：境外其他|1:出口享惠情况：否|2:用途：主要用于检测物体距离，适用于各种工业自动化场景|3:功能：近距离物体检测|4:品牌（中文或外文名称）西克SICK|5:型号：WTB250-2N1141</t>
  </si>
  <si>
    <t>SICK</t>
  </si>
  <si>
    <t>Photoelectric Sensor</t>
  </si>
  <si>
    <t>激光传感器</t>
  </si>
  <si>
    <t>EX-L211 (对射型)</t>
  </si>
  <si>
    <t>0:品牌类型：境外其他|1:出口享惠情况：否|2:用途：用于微小物体的检测|3:功能：高精度检测|4:品牌（中文或外文名称）：松下Panasonic|5:型号：EX-L211 (对射型)</t>
  </si>
  <si>
    <t>松下</t>
  </si>
  <si>
    <t>Laser Sensor</t>
  </si>
  <si>
    <t>喷淋泵</t>
  </si>
  <si>
    <t>LT100-3.0/4P</t>
  </si>
  <si>
    <t>台</t>
  </si>
  <si>
    <t>赵源</t>
  </si>
  <si>
    <t>0:品牌类型：国产自主|1:出口享惠情况：0|2:驱动方式：电动|3:原理：离心式：|4:转速：1740转/分|5:用途：用于冷却塔冲洗|6:品牌（大汉装备）|7:型号LT100-3.0/4P|</t>
  </si>
  <si>
    <t>大汉装备</t>
  </si>
  <si>
    <t>sprinkler pump</t>
  </si>
  <si>
    <t>变频调速电机</t>
  </si>
  <si>
    <t>|型号YXVF335L-4-TH||功率315W||频率60HZ||功率因素0.9||电压460V||安装B3||防护等级55||460A||П95.4%||</t>
  </si>
  <si>
    <t xml:space="preserve">夏虹莉 </t>
  </si>
  <si>
    <t>0:品牌类型：国产自主|1:出口享惠情况：否|2:输出功率：315KW|3:是否为多相交流：是|4:品牌（中文或外文名称）：南华|5:型号：YXVF335L-4</t>
  </si>
  <si>
    <t>南华</t>
  </si>
  <si>
    <t>variable frequency speed control motor</t>
  </si>
  <si>
    <t>变频电机</t>
  </si>
  <si>
    <t>|型号YVP-90L-4|功率1.5KW电压460|频率60HZ|额定转速1694r/min|电流2.97|防护等级55|</t>
  </si>
  <si>
    <t>0:品牌类型：国产自主|1:出口享惠情况：否|2:输出功率：1.5KW|3:是否为多相交流：是|4:品牌（中文或外文名称）：南华|5:型号YXVF90L-4</t>
  </si>
  <si>
    <t>variable frequency motor</t>
  </si>
  <si>
    <t>|型号YE3-132S-4|功率5.5kw||电流10.6A||频率60HZ||转速1728r/min||电压460V||IP55||</t>
  </si>
  <si>
    <t>0:品牌类型：国产自主|1:出口享惠情况：否|2:输出功率：5.5KW|3:是否为多相交流：是|4:品牌（中文或外文名称）：南华|5:型号YE3-132S-4</t>
  </si>
  <si>
    <t>电机</t>
  </si>
  <si>
    <t>YE3-132S-6|3KW|460V|60Hz|5.95A</t>
  </si>
  <si>
    <t>0:品牌类型：国产自主|1:出口享惠情况：否|2:输出功率：3KW|3:是否为多相交流：是|4:品牌（中文或外文名称）：南华|5:型号YE3-132S-6</t>
  </si>
  <si>
    <t>motor</t>
  </si>
  <si>
    <t>YCL-132M-4|7.5KW|460V|13.4A|</t>
  </si>
  <si>
    <t>0:品牌类型：国产自主|1:出口享惠情况：否|2:输出功率：7.5KW|3:是否为多相交流：是|4:品牌（中文或外文名称）：南华|5:型号:YE3-132M-4</t>
  </si>
  <si>
    <t>变频调速三相异步电动机</t>
  </si>
  <si>
    <t>型号YXVF80M2-4|功率0.75kw电压460v频率60HZ|电流1.5A|防护等级55||</t>
  </si>
  <si>
    <t>0:品牌类型：国产自主|1:出口享惠情况：否|2:输出功率：0.75KW|3:是否为多相交流：是|4:品牌（中文或外文名称）：南华|5:型号YXVF80M2-4</t>
  </si>
  <si>
    <t>variable frequency speed control three-phase asynchronous motor</t>
  </si>
  <si>
    <t>变频调速三异步电动机</t>
  </si>
  <si>
    <t>YE3-80M2-4-TH|功率0.75KW||电压460V||频率60HZ||电流1.5A||转速1740r/mi||</t>
  </si>
  <si>
    <t>0:品牌类型：国产自主|1:出口享惠情况：否|2:输出功率：0.75KW|3:是否为多相交流：是|4:品牌（中文或外文名称）：南华|5:型号YE3-80M2-4</t>
  </si>
  <si>
    <t>硬质合金钢锯片</t>
  </si>
  <si>
    <t>360*2.6*2.25*40*60</t>
  </si>
  <si>
    <t>片</t>
  </si>
  <si>
    <t>曹雪梅</t>
  </si>
  <si>
    <t>0:品牌类型 国内品牌|1:出口享惠情况 未知|2:用途（加工金属用等） 加工金属|3:材质（合金钢制等） 工具合金钢|4:圆锯片带有钢制、金刚石制、氮化硼制工作部件请注明:带有金属陶瓷刀头|5:品牌（中文或外文名称）Hirono(博野）|6:型号 360*2.6*2.25*40*60</t>
  </si>
  <si>
    <t>Hirono(博野）</t>
  </si>
  <si>
    <t>sawblade</t>
  </si>
  <si>
    <t>放电线圈</t>
  </si>
  <si>
    <t>FDGE2电压比13.8/3/0.1/3/0.1/3</t>
  </si>
  <si>
    <t>乔道平</t>
  </si>
  <si>
    <t>0：品牌类型境内自主品牌；1:出口享惠情况不确定；2:额定容量不超过1千伏安的互感器；3:是否为液体介质：否；4:品牌河北中互互感器有限公司Hebei Zhonghui Mutual Inductor Co., Ltd.；5:型号FDGE2电压比13.8/3/0.1/3/0.1/3</t>
  </si>
  <si>
    <t>河北中互互感器有限公司</t>
  </si>
  <si>
    <t xml:space="preserve">  否</t>
  </si>
  <si>
    <t>discharge coil</t>
  </si>
  <si>
    <t>高压带电显示装置</t>
  </si>
  <si>
    <t>DXN8D-13.8/Q/DC110V/13.8KV/115PF</t>
  </si>
  <si>
    <t>块</t>
  </si>
  <si>
    <t>0:品牌类型境内自主品牌；1:出口享惠情况不确定；2:用途用于高压电气设备中，与电压传感器配套使用，可以反映高压带电状况与隔离开关、接地开关配套使用；3:显示原理：高压带电显示装置，有液晶装置或发光管的显示板，4:品牌乐清市神断电气有限公司Yueqing City Shenduan Electrical Co., Ltd.5:型号DXN8D-13.8/Q/DC110V/13.8KV/115PF，6:规格尺寸开孔尺寸92*44外形尺寸96*101*92</t>
  </si>
  <si>
    <t>中国浙江</t>
  </si>
  <si>
    <t>乐清市神断电气有限公司</t>
  </si>
  <si>
    <t>high-voltage live display device</t>
  </si>
  <si>
    <t>链条接头</t>
  </si>
  <si>
    <t>||20A-2||</t>
  </si>
  <si>
    <t>周晓军</t>
  </si>
  <si>
    <t>0:品牌类型：国产自主|1:出口享惠情况|2:用途（自行车用、摩托车用等）：输送机械用|3:材质：钢|4:种类（铰接链、滚子链、日字环节链等）：滚子链</t>
  </si>
  <si>
    <t>亿羊</t>
  </si>
  <si>
    <t>Chain joint</t>
  </si>
  <si>
    <t>链条卡</t>
  </si>
  <si>
    <t>|20A||</t>
  </si>
  <si>
    <t>Chain clip</t>
  </si>
  <si>
    <t>链条</t>
  </si>
  <si>
    <t>米</t>
  </si>
  <si>
    <t>Chain</t>
  </si>
  <si>
    <t>不锈钢螺栓</t>
  </si>
  <si>
    <t>||304|12*50||一平一弹一帽</t>
  </si>
  <si>
    <t>0:品牌类型：国产自主|1:出口享惠情况|2:材质：不锈钢|3:抗拉强度：700Mpa|4:品牌（中文或外文名称）：兴达|5:型号：12*50|6:杆径：12mm</t>
  </si>
  <si>
    <t>兴达</t>
  </si>
  <si>
    <t>镀锌螺栓</t>
  </si>
  <si>
    <t>||M12×45mm||</t>
  </si>
  <si>
    <t>0:品牌类型：国产自主|1:出口享惠情况|2:材质：钢|3:抗拉强度800MPa|4:品牌（中文或外文名称）：兴达|5:型号：M12×45mm|6:杆径:12mm</t>
  </si>
  <si>
    <t>镀锌螺栓母弹平</t>
  </si>
  <si>
    <t>||M10×40mm||</t>
  </si>
  <si>
    <t>0:品牌类型：国产自主|1:出口享惠情况|2:材质：钢|3:抗拉强度：800MPA|4:品牌（中文或外文名称）：兴达|5:型号：M10×40mm|6:杆径：10mm</t>
  </si>
  <si>
    <t>||M4×40mm||</t>
  </si>
  <si>
    <t>0:品牌类型：国产自主|1:出口享惠情况|2:材质：钢|3:抗拉强度：800MPA|4:品牌（中文或外文名称）：兴达|5:型号：M4×40mm|6:杆径：4mm</t>
  </si>
  <si>
    <t>||M4×50mm||</t>
  </si>
  <si>
    <t>0:品牌类型：国产自主|1:出口享惠情况|2:材质：钢|3:抗拉强度：800MPA|4:品牌（中文或外文名称）：兴达|5:型号:M4×50mm|6:杆径:4mm</t>
  </si>
  <si>
    <t>||M8×50mm||</t>
  </si>
  <si>
    <t>0:品牌类型：国产自主|1:出口享惠情况|2:材质：钢|3:抗拉强度：800MPA|4:品牌（中文或外文名称）：兴达|5:型号：M8×50mm|6:杆径：8mm</t>
  </si>
  <si>
    <t>内六角螺栓</t>
  </si>
  <si>
    <t>||10.9级|M16*70|||全牙|||</t>
  </si>
  <si>
    <t>0:品牌类型：国产自主|1:出口享惠情况|2:材质:钢|3:抗拉强度：1000MPa|4:品牌（中文或外文名称）：兴达|5:型号:M16*70|6:杆径:16mm</t>
  </si>
  <si>
    <t>||8.8级|M20*90|||全牙|||</t>
  </si>
  <si>
    <t>0:品牌类型：国产自主|1:出口享惠情况|2:材质：钢|3:抗拉强度：800MPA|4:品牌（中文或外文名称）：兴达|5:型号：M20*90|6:杆径：20mm</t>
  </si>
  <si>
    <t>高强内六角螺栓</t>
  </si>
  <si>
    <t>||8.8级|M10*30；全牙|||</t>
  </si>
  <si>
    <t>0:品牌类型：国产自主|1:出口享惠情况|2:材质：钢|3:抗拉强度：800MPA|4:品牌（中文或外文名称）：兴达|5:型号：M10*30|6:杆径：10mm</t>
  </si>
  <si>
    <t xml:space="preserve">六爪止回垫 </t>
  </si>
  <si>
    <t>|||DN100 PN=10.0Mpa ￠108*5 20g|||</t>
  </si>
  <si>
    <t>0:品牌类型：国产自主|1:出口享惠情况|2:组成材料（金属片与其他材料制、双层金属片制、多层:金属片|3:品牌（中文或外文名称）：兴达|4:型号：内径151mm|外径180mm||总长206mm||宽15.5mm</t>
  </si>
  <si>
    <t>焊接弯头</t>
  </si>
  <si>
    <t>内径151mm|外径180mm||总长206mm||宽15.5mm||</t>
  </si>
  <si>
    <t>0:品牌类型：国产自主|1:出口享惠情况|2:用途：连接管道|3:材质（无可锻性铸铁、可锻性铸铁、不锈钢、其他钢铁）：无可锻性铸铁|4:种类（法兰、管套、十字接头、对焊件等）：管套|5:加工方法（铸造、锻造等）：铸造</t>
  </si>
  <si>
    <t>不锈钢喉箍</t>
  </si>
  <si>
    <t>||φ22.5||</t>
  </si>
  <si>
    <t>0:品牌类型：国产自主|1:出口享惠情况|2:材质（钢铁制、其他贱金属制）：不锈钢|3:种类（软管）：接头|4:品牌（中文或外文名称）：兴达|5:型号：22.5mm</t>
  </si>
  <si>
    <t>万向旋转接头</t>
  </si>
  <si>
    <t>|型号HS-G15-6R||压力：2.0Mpa||温度：120℃||转速：1000rpm||</t>
  </si>
  <si>
    <t>0:品牌类型：国产自主|1:出口享惠情况|2:用途接头|3:品牌（中文或外文名称）：兴达|4:型号：HS-G15-6R</t>
  </si>
  <si>
    <t>|||40mm|||</t>
  </si>
  <si>
    <t>0:品牌类型：国产自主|1:出口享惠情况|2:材质（钢铁制、其他贱金属制）：不锈钢|3:种类（软管）：接头|4:品牌（中文或外文名称）：兴达|5:型号：40mm</t>
  </si>
  <si>
    <t>|||70mm|||</t>
  </si>
  <si>
    <t>0:品牌类型：国产自主|1:出口享惠情况|2:材质（钢铁制、其他贱金属制）：不锈钢|3:种类（软管）：接头|4:品牌（中文或外文名称）：兴达|5:型号：70mm</t>
  </si>
  <si>
    <t>5T提升电机</t>
  </si>
  <si>
    <t>YQB60/QS5000/YZ112M-4|N|功率6.1Kw|电压380V|Y|电流12.1A|频率100Hz|转速2930r/min</t>
  </si>
  <si>
    <t>陈山东</t>
  </si>
  <si>
    <t>0:品牌类型|1:出口享惠情况|2:输出功率：6.1KW|3:是否为多相交流：三相|4:品牌（诺威）|5:型号：YQB60|6:GTIN|7:CAS|8:其他</t>
  </si>
  <si>
    <t>诺威</t>
  </si>
  <si>
    <t>行车10T提升电机</t>
  </si>
  <si>
    <t>YQB1150/QS25000/YZ160L-8/2|功率5.0/20Kw|电压460V|电流19.3/38.2A|频率60Hz|转速850/3420r/min|</t>
  </si>
  <si>
    <t>0:品牌类型|1:出口享惠情况|2:输出功率：5.KW|3:是否为多相交流：三相|4:品牌（诺威）|5:型号：YQB1150|6:GTIN|7:CAS|8:其他</t>
  </si>
  <si>
    <t>YSJ-0.2KW-1/4HP||220/380V||50/60Hz||0.5A</t>
  </si>
  <si>
    <t>0:品牌类型|1:出口享惠情况|2:输出功率：0.2KW|3:是否为多相交流：三相|4:品牌（庆昌）|5:型号：YSJ-0.2KW-1/4HP|6:GTIN|7:CAS|8:其他</t>
  </si>
  <si>
    <t>庆昌</t>
  </si>
  <si>
    <t>YVF2-250M2-2||55KW||460V||60Hz||104.08A</t>
  </si>
  <si>
    <t>0:品牌类型|1:出口享惠情况|2:输出功率：55KW|3:是否为多相交流：三相|4:品牌（六安微特）|5:型号：YVF2-250M2-2|6:GTIN|7:CAS|8:其他</t>
  </si>
  <si>
    <t>六安微特</t>
  </si>
  <si>
    <t>YLS-63-180 W-4P||460V||60Hz||0.67A</t>
  </si>
  <si>
    <t>0:品牌类型|1:出口享惠情况|2:输出功率：180W|3:是否为多相交流：三相|4:品牌（温州卡文电气有限公司）|5:型号：YLS-63-180 W-4P|6:GTIN|7:CAS|8:其他</t>
  </si>
  <si>
    <t>温州卡文电气有限公司</t>
  </si>
  <si>
    <t>起升电机</t>
  </si>
  <si>
    <t>YQBI150/QS25000||YZ160L-4 SF||20KW||380V Y||100Hz||42A</t>
  </si>
  <si>
    <t>0:品牌类型|1:出口享惠情况|2:输出功率：20KW|3:是否为多相交流：三相|4:品牌（诺威）|5:型号：YQBI150/QS25000|6:GTIN|7:CAS|8:其他</t>
  </si>
  <si>
    <r>
      <rPr>
        <sz val="8"/>
        <color theme="1"/>
        <rFont val="宋体"/>
        <charset val="134"/>
      </rPr>
      <t>三相异步电动机</t>
    </r>
    <r>
      <rPr>
        <sz val="8"/>
        <color rgb="FF000000"/>
        <rFont val="宋体"/>
        <charset val="134"/>
      </rPr>
      <t> </t>
    </r>
  </si>
  <si>
    <t>YS5014|功率40W||额定电压380V||频率50HZ||电流0.27A||转速1400r/min</t>
  </si>
  <si>
    <t>0:品牌类型|1:出口享惠情况|2:输出功率：40W|3:是否为多相交流：三相|4:品牌（嵊州长风电机有限公司）|5:型号：YS50146:GTIN|7:CAS|8:其他</t>
  </si>
  <si>
    <t>嵊州长风</t>
  </si>
  <si>
    <t>悬浮门电机</t>
  </si>
  <si>
    <t>JD-XFM||DC12V</t>
  </si>
  <si>
    <t>0:品牌类型|1:出口享惠情况|2:输出功率：40W|3:是否为多相交流：三相|4:品牌（昆山鸿鹏门控设备有限公司）|5:型号：JD-XFM:GTIN|7:CAS|8:其他</t>
  </si>
  <si>
    <t>昆山鸿鹏门</t>
  </si>
  <si>
    <t>悬浮门控制板</t>
  </si>
  <si>
    <t>JD-kzb</t>
  </si>
  <si>
    <t>0:品牌类型|1:出口享惠情况|2:用途：控制门禁|3:原理：电机电压自动控|4:功能：控制开关|5:品牌（昆山鸿鹏门控设备有限公司）|6:型号：JD-kzb|7:GTIN|8:CAS|9:其他</t>
  </si>
  <si>
    <t>昆山鸿鹏门控设备有限公司</t>
  </si>
  <si>
    <t>摆线针轮减速机</t>
  </si>
  <si>
    <t>型号BWED42-253-1.5KW|460V||60HZ||输入1500r/min|</t>
  </si>
  <si>
    <t>0:品牌类型|1:出口享惠情况|2:原理：通过马达带动旋转|3:用途：.起传动作用|4:品牌（常州卓尔传动设备有限公司）|5:型号：BWED42-253|6:GTIN|7:CAS|8:其他</t>
  </si>
  <si>
    <t>常州卓尔传动设备有限公司</t>
  </si>
  <si>
    <t>型号BWED10-143|功率0.55-4P||460V||60HZ||输入1500r/min</t>
  </si>
  <si>
    <t>0:品牌类型|1:出口享惠情况|2:原理：通过马达带动旋转|3:用途：.起传动作用|4:品牌（常州卓尔传动设备有限公司）|5:型号BWED10-143|6:GTIN|7:CAS|8:其他</t>
  </si>
  <si>
    <t>斜齿轮蜗杆减速机</t>
  </si>
  <si>
    <t>型号S67|变频YVP||功率0.75-4P||传功比144||安装形式M1||接线盒位置90°||输出轴或法兰方向A</t>
  </si>
  <si>
    <t xml:space="preserve"> 8483409090 </t>
  </si>
  <si>
    <t>0:品牌类型|1:出口享惠情况|2:原理：通过马达带动旋转|3:用途：.起传动作用|4:品牌（平阳泰星传动机械有限公司）|5:型号：S67|6:GTIN|7:CAS|8:其他</t>
  </si>
  <si>
    <t>平阳泰星传动机械有限公司</t>
  </si>
  <si>
    <t>型号BW22-43-3KW(Y100L2)|传动比43||中心高160mm||输入功率3kw</t>
  </si>
  <si>
    <t>0:品牌类型|1:出口享惠情况|2:原理：通过马达带动旋转|3:用途：.起传动作用|4:品牌（常州卓尔传动设备有限公司）|5:型号：BW22-43-3KW|6:GTIN|7:CAS|8:其他</t>
  </si>
  <si>
    <t>硬齿面齿轮减速机</t>
  </si>
  <si>
    <t>型号ZLY180-7.1-I|||速比7.266</t>
  </si>
  <si>
    <t>0:品牌类型|1:出口享惠情况|2:原理：通过马达带动旋转|3:用途：.起传动作用|4:品牌（常州卓尔传动设备有限公司）|5:型号：ZLY180-7|6:GTIN|7:CAS|8:其他</t>
  </si>
  <si>
    <t>减速器</t>
  </si>
  <si>
    <t>型号吸入式7-33.47-M1|||减速比33.47</t>
  </si>
  <si>
    <t>0:品牌类型|1:出口享惠情况|2:原理：通过马达带动旋转|3:用途：.起传动作用|4:品牌（温州旭鑫传动机械制造有限公司）|5:型号：33.47-M1|6:GTIN|7:CAS|8:其他</t>
  </si>
  <si>
    <t>温州旭鑫传动机械制造有限公司</t>
  </si>
  <si>
    <t>圆柱齿轮减速器</t>
  </si>
  <si>
    <t>型号ZQ450-4.78||速比4.78</t>
  </si>
  <si>
    <t>0:品牌类型|1:出口享惠情况|2:原理：通过马达带动旋转|3:用途：.起传动作用|4:品牌（镇江润宇传动机械有限公司）|5:型号：ZQ450-4.78|6:GTIN|7:CAS|8:其他</t>
  </si>
  <si>
    <t>镇江润宇传动机械有限公司</t>
  </si>
  <si>
    <t>排削机</t>
  </si>
  <si>
    <t>0.2KW||链板式</t>
  </si>
  <si>
    <t>8466939000 </t>
  </si>
  <si>
    <t>0:品牌类型|1:出口享惠情况|2:用途（锯床排削）|3:品牌（沧州华顺机械设备制造有限公司）|4:型号：0.2KW||链板式|5:GTIN|6:CAS|7:其他</t>
  </si>
  <si>
    <t>沧州华顺机械设备制造有限公司</t>
  </si>
  <si>
    <t>电动圆盘展示</t>
  </si>
  <si>
    <t>高50mm/外径100CM/内径40CM称重200KG||静音||DC220V/VC12V||360°双向转动||3档转速调节||插电充电双用</t>
  </si>
  <si>
    <t>9403200000 </t>
  </si>
  <si>
    <t>0:品牌类型|1:出口享惠情况|2:用途：展示架|3:材质：铁|4:品牌（宴当佳）|5:规格：DC220V/VC12V||360°|6:GTIN|7:CAS|8:其他</t>
  </si>
  <si>
    <t>宴当</t>
  </si>
  <si>
    <t>钢丝绳吊索具</t>
  </si>
  <si>
    <t>Φ16*6米</t>
  </si>
  <si>
    <t>根</t>
  </si>
  <si>
    <t>0:品名：钢丝绳|1:出口享惠情况|2:用途：吊装|3:品牌（江苏狼山钢丝绳厂）|4材料：钢丝|5:型号：Φ16*6米|6:GTIN|7:CAS|8:其他</t>
  </si>
  <si>
    <t>江苏狼山钢丝绳厂</t>
  </si>
  <si>
    <t>绝缘胶布带（黑胶布）</t>
  </si>
  <si>
    <t>φ85×18×0.38mm×20m</t>
  </si>
  <si>
    <t>卷</t>
  </si>
  <si>
    <t>品名：绝缘胶布带
用途：用于胶粘带，绝缘
材质（橡胶）
品牌：无锡新腾东方
型号：φ85×18×0.38mm×20m</t>
  </si>
  <si>
    <t>无锡新腾东方</t>
  </si>
  <si>
    <t>内六角扳手</t>
  </si>
  <si>
    <t>把</t>
  </si>
  <si>
    <t>品名：内六角扳手
用途：用于吊装
材质（合金钢）
品牌：长城精工
型号：3014</t>
  </si>
  <si>
    <t>长城精工</t>
  </si>
  <si>
    <t>液压拉马</t>
  </si>
  <si>
    <t>50T</t>
  </si>
  <si>
    <t>品名：液压拉马
用途：液压驱动支撑顶出
材质（铁）
品牌：长城精工
型号：50T</t>
  </si>
  <si>
    <t>40件套丝锥板牙套装</t>
  </si>
  <si>
    <t>品名：40件套丝锥板牙套装
用途：用于攻丝板牙
材质（合金钢）
品牌：天工工具
型号：50451</t>
  </si>
  <si>
    <t>天工工具</t>
  </si>
  <si>
    <t>电镐</t>
  </si>
  <si>
    <t>GSH5</t>
  </si>
  <si>
    <t>0:品牌类型|1:出口享惠情况|2:驱动方式：电动|3:是否为手提式：是|4:品牌：东城|5:型号：GSH5|6:GTIN|7:CAS|8:其他</t>
  </si>
  <si>
    <t>东城</t>
  </si>
  <si>
    <t>品名：内六角扳手
用途：用于吊装
材质（合金钢）
品牌：长城精工
型号：3012</t>
  </si>
  <si>
    <t xml:space="preserve">内六角扳手 </t>
  </si>
  <si>
    <t>12件套</t>
  </si>
  <si>
    <t>品名：内六角扳手
用途：用于吊装
材质（合金钢）
品牌：长城精工
型号：12件套</t>
  </si>
  <si>
    <t>内卡钳|||325mm|</t>
  </si>
  <si>
    <t>325mm</t>
  </si>
  <si>
    <t>0:品牌类型|1:出口享惠情况|2:用途：安装卡环|3:功能|4:是否手用：是|5:品牌（长城精工）|6:型号：325mm|7:GTIN|8:CAS|9:其他</t>
  </si>
  <si>
    <t>电焊钳</t>
  </si>
  <si>
    <t>300A</t>
  </si>
  <si>
    <t>0:品牌类型|1:出口享惠情况|2:用途：用于焊接|3:功能：用于焊接|4:是否手用：是|5:品牌（长城精工）|6:型号：300A|7:GTIN|8:CAS|9:其他</t>
  </si>
  <si>
    <t>手动黄油枪</t>
  </si>
  <si>
    <t>0:品牌类型|1:出口享惠情况|2:用途：加黄油|3:品牌（长城精工）|4:喷射材料：不锈钢|5:型号：97202|6:GTIN|7:CAS|8:其他</t>
  </si>
  <si>
    <t>连击式高压气动黄油枪</t>
  </si>
  <si>
    <t>WU-7001 40L</t>
  </si>
  <si>
    <t>只</t>
  </si>
  <si>
    <t>0:品牌类型|1:出口享惠情况|2:用途：加黄油|3:品牌（优速）|4:喷射材料：不锈钢|5:型号：WU-7001 40L|6:GTIN|7:CAS|8:其他</t>
  </si>
  <si>
    <t>优速</t>
  </si>
  <si>
    <t>螺丝取出器</t>
  </si>
  <si>
    <t>0025</t>
  </si>
  <si>
    <t>品名：螺丝取出器
用途：用于取螺丝
材质（合金钢）
品牌：长城精工
型号：'0025</t>
  </si>
  <si>
    <t>钢丝刷</t>
  </si>
  <si>
    <t>6行</t>
  </si>
  <si>
    <t>品名：钢丝刷
用途：清理机械毛刺
材质（铁钢丝）
品牌：桐彩
型号：6行</t>
  </si>
  <si>
    <t>桐彩</t>
  </si>
  <si>
    <t>磨光片</t>
  </si>
  <si>
    <t>22.29*6.6</t>
  </si>
  <si>
    <t>0:品牌类型|1:出口享惠情况|2:用途（碾磨或磨浆、磨光用等）|3:材质（石料、黏聚合成料等）|4:是否装支架：是|5:品牌（金象）|6:GTIN|7:CAS|8:其他</t>
  </si>
  <si>
    <t>金象</t>
  </si>
  <si>
    <t>公制丝攻组合套装</t>
  </si>
  <si>
    <t>12件套M6--M12 0466-0112</t>
  </si>
  <si>
    <t>品名：公制丝攻组合套装
用途：用于攻丝板牙
材质（合金钢）
品牌：天工工具
型号： 0466-0112</t>
  </si>
  <si>
    <t>丝攻</t>
  </si>
  <si>
    <t>M20*2.5</t>
  </si>
  <si>
    <t>品名：丝攻
用途：用于攻丝板牙
材质（合金钢）
品牌：哈量
型号： M20*2.5</t>
  </si>
  <si>
    <t>哈量</t>
  </si>
  <si>
    <t>铸铁焊条</t>
  </si>
  <si>
    <t>Z208  φ3.2</t>
  </si>
  <si>
    <t>品名：铸铁焊条
用途：用于焊接铸铁
材质（铸铁钢）
品牌：金桥
型号：Z208  φ3.2</t>
  </si>
  <si>
    <t>金桥</t>
  </si>
  <si>
    <t>不锈钢前置净水器</t>
  </si>
  <si>
    <t>400加仑RO膜芯，5级RO过滤</t>
  </si>
  <si>
    <t>8421220000 </t>
  </si>
  <si>
    <t>0:品牌类型|1:出口享惠情况|2:用途：过滤水|3:原理：过滤|4:品牌（山东晟广源环保科技有限公司）|5:型号：400加仑|6:GTIN|7:CAS|8:其他</t>
  </si>
  <si>
    <t>精瑞特环保科技有限公司</t>
  </si>
  <si>
    <t>微机保护</t>
  </si>
  <si>
    <t>线路保护，PA620-L1，110V</t>
  </si>
  <si>
    <t>0:品牌类型|1:出口享惠情况|2:用途：保护电机|3:电压：110v|4:品牌（南京因泰莱电器股份有限公司）|5:型号：PA620-T4，110V|6:GTIN|7:CAS|8:其他</t>
  </si>
  <si>
    <t>南京因泰莱电器股份有限公司</t>
  </si>
  <si>
    <t>PT保护，PA620-V，110V</t>
  </si>
  <si>
    <t>线路保护，PA620-T4，110V</t>
  </si>
  <si>
    <t>变压器</t>
  </si>
  <si>
    <t>JBK5-250VA 380V-460V /220VA-250VA</t>
  </si>
  <si>
    <t>0:品牌类型|1:出口享惠情况|2:额定容量250VA|3:是否为液体介质：否|4:品牌（西安卓力电能测控技术）|5:型号：JBK5-250VA|6:GTIN|7:CAS|8:其他</t>
  </si>
  <si>
    <t>西安卓力电能测控技术</t>
  </si>
  <si>
    <t>电压互感器</t>
  </si>
  <si>
    <t>JDZ11-20G||13.8/0.1KV||0.5级500VA(极限）</t>
  </si>
  <si>
    <t>0:品牌类型|1:出口享惠情况|2:额定容量：0.1KVA|3:是否为液体介质：否|4:品牌（大连二互）|5:型号：JDZ11-20G|6:GTIN|7:CAS|8:其他</t>
  </si>
  <si>
    <t>大连二互</t>
  </si>
  <si>
    <t>电容器保护单元</t>
  </si>
  <si>
    <t>APVIEW500PV 15510|5A|60Hz|AC57.74/100V</t>
  </si>
  <si>
    <t>:品牌类型|1:出口享惠情况|2:用途（保护电容）|3:品牌（安科瑞电器）|4:型号：APVIEW500PV|5:GTIN|6:CAS|7:其他</t>
  </si>
  <si>
    <t>安科瑞电器</t>
  </si>
  <si>
    <t>打印纸</t>
  </si>
  <si>
    <t>241-3-1/3</t>
  </si>
  <si>
    <t>包</t>
  </si>
  <si>
    <t>姚陵云</t>
  </si>
  <si>
    <t>1.压感打印纸:2.印刷、打印用;3.241*280MM单张*333连续折叠成包，50克/平方米;4.木浆纤维100%;5.有压感涂层，压感复写，6.2025-7-23;7.青联牌（QINGLIAN)</t>
  </si>
  <si>
    <t>青联</t>
  </si>
  <si>
    <t xml:space="preserve">变频器 </t>
  </si>
  <si>
    <t>GD200A-315G/355P-4</t>
  </si>
  <si>
    <t>张海哮</t>
  </si>
  <si>
    <t>品牌类型：境内自主品牌；出口享惠情况：否；用途：主要作用是通过调节电机输入频率来控制电机转速，实现节能降耗、精确调速和设备保护等功能；功率：315KW；品牌：英威腾/invt；型号：GD200A-315G/355P-4</t>
  </si>
  <si>
    <t>中国苏州</t>
  </si>
  <si>
    <t>英威腾</t>
  </si>
  <si>
    <t>是</t>
  </si>
  <si>
    <t>Variable Frequency Drive</t>
  </si>
  <si>
    <t>前桥盘式制动器总成</t>
  </si>
  <si>
    <t>275101705</t>
  </si>
  <si>
    <t>包海龙</t>
  </si>
  <si>
    <t>0:品牌类型：国产|1:出口享惠情况|2:用途:用于装载机的减速或停车，保障行车安全|3:如为破碎锤注明是否带有钎杆：非破碎锤|4:品牌:徐工|5:型号：275101705</t>
  </si>
  <si>
    <t>徐工</t>
  </si>
  <si>
    <t>前传动轴总成</t>
  </si>
  <si>
    <t>252113083</t>
  </si>
  <si>
    <t>0:品牌类型：国产|1:出口享惠情况|2:用途：将发动机输出的扭矩高效传递至前轮，从而驱动装载机前进|3:品牌：徐工|4:型号：252113083</t>
  </si>
  <si>
    <t>支撑座总成</t>
  </si>
  <si>
    <t>800358526</t>
  </si>
  <si>
    <t>0:品牌类型：国产|1:出口享惠情况|2:用途：确保传动轴在运动过程中保持稳定，起到支撑和固定的作用|3:如为破碎锤注明是否带有钎杆：非破碎锤|4:品牌：徐工|5:型号：800358526</t>
  </si>
  <si>
    <t>中间传动轴总成</t>
  </si>
  <si>
    <t>252113085</t>
  </si>
  <si>
    <t>0:品牌类型：国产|1:出口享惠情况|2:用途：用于连接变速器（或分动器）与驱动桥，负责传递动力，确保装载机能够正常行驶|3:品牌：徐工|4:型号：252113085</t>
  </si>
  <si>
    <t>后传动轴总成</t>
  </si>
  <si>
    <t>800363722</t>
  </si>
  <si>
    <t>0:品牌类型：国产|1:出口享惠情况|2:用途：是连接变速器（或分动器）与驱动桥，将发动机输出的动力高效传递至驱动轮，使装载机产生驱动力|3:品牌：徐工|4:型号：800363722</t>
  </si>
  <si>
    <t>后桥盘式制动器总成</t>
  </si>
  <si>
    <t>275101966</t>
  </si>
  <si>
    <t>0:品牌类型：国产|1:出口享惠情况|2:用途：用于装载机的减速或停车，保障行车安全|3:如为破碎锤注明是否带有钎杆：非破碎锤|4:品牌：徐工|5:型号：275101966</t>
  </si>
  <si>
    <t>发动机出水管</t>
  </si>
  <si>
    <t>252900315</t>
  </si>
  <si>
    <t xml:space="preserve"> 0:品牌类型：国产|1:出口享惠情况|2:适用何种用途发动机：工程机械|3:适用发动机的类型：柴油发动机|4:品牌：徐工|5:零件号：252900315</t>
  </si>
  <si>
    <t>停车电磁阀</t>
  </si>
  <si>
    <t>612600091086</t>
  </si>
  <si>
    <t>0:品牌类型：国产|1:出口享惠情况|2:用途：通过启停或调节燃油的流通，确保发动机的正常运行|3:是否电磁式：是|4:品牌：徐工|5:型号：612600091086|6:GTIN|7:CAS|8:其他</t>
  </si>
  <si>
    <t>多楔带</t>
  </si>
  <si>
    <t>612600090682</t>
  </si>
  <si>
    <t>0:品牌类型：国产|1:出口享惠情况|2:用途：传递动力|3:外观|4:材质：橡胶|5:规格尺寸（外周长）：950mm|6:传动带请填报截面形状|7:品牌:徐工</t>
  </si>
  <si>
    <t>612600061349</t>
  </si>
  <si>
    <t>0:品牌类型：国产|1:出口享惠情况|2:用途：传递动力|3:外观|4:材质：橡胶|5:规格尺寸（外周长）：1334mm|6:传动带请填报截面形状|7:品牌:徐工</t>
  </si>
  <si>
    <t>起动机</t>
  </si>
  <si>
    <t>612600090340</t>
  </si>
  <si>
    <t>0:品牌类型：国产|1:出口享惠情况|2:用途：为内燃机提供初始动力，使其能够启动并进入自运转状态|3:功能：启动内燃机|4:品牌：徐工|5:型号：612600090340</t>
  </si>
  <si>
    <t>发电机</t>
  </si>
  <si>
    <t>1001828445</t>
  </si>
  <si>
    <t>0:品牌类型：国产|1:出口享惠情况|2:用途：为装载机的电气系统（如灯光、音响、仪表盘、空调等）提供电力。|3:功能：将机械能转化为电能|4:品牌：徐工|5:型号：1001828445|</t>
  </si>
  <si>
    <t>气制动阀</t>
  </si>
  <si>
    <t>800988105</t>
  </si>
  <si>
    <t>0:品牌类型：国产|1:出口享惠情况|2:用途：调节进入制动系统的气压，从而实现行车安全|3:品牌：徐工|4:型号：800988105|5:GTIN|6:CAS|7:其他</t>
  </si>
  <si>
    <t>手控制动阀</t>
  </si>
  <si>
    <t>800901151</t>
  </si>
  <si>
    <t>0:品牌类型：国产|1:出口享惠情况|2:用途：调节进入制动系统的气压，从而实现行车安全|3:品牌：徐工|4:型号：800901151|5:GTIN|6:CAS|7:其他</t>
  </si>
  <si>
    <t>空气加力泵</t>
  </si>
  <si>
    <t>800989537</t>
  </si>
  <si>
    <t>0:品牌类型:国产|1:出口享惠情况|2:用途：通过压缩空气放大制动力，确保装载机在重载、复杂路况下实现平稳制动|3:如为破碎锤注明是否带有钎杆：非破碎锤|4:品牌：徐工|5:型号：800989537</t>
  </si>
  <si>
    <t>多功能卸荷阀</t>
  </si>
  <si>
    <t>803004037</t>
  </si>
  <si>
    <t>0:品牌类型：国产|1:出口享惠情况|2:用途：通过自动控制液压泵的卸荷与加载状态，降低功率损耗、减少发热，并延长液压泵使用寿命|3:如为破碎锤注明是否带有钎杆：非破碎锤|4:品牌：徐工|5:型号：803004037</t>
  </si>
  <si>
    <t>雨刮电机</t>
  </si>
  <si>
    <t>802141469</t>
  </si>
  <si>
    <t>0:品牌类型：国产|1:出口享惠情况|2:用途：根据控制系统信号驱动雨刮器进行往复运动，清除挡风玻璃上的雨水、雪、尘土或其他污物，确保驾驶员在复杂天气或路况下的视线清晰，从而提升行车安全性|3:功能：保障驾驶视野清晰|4:适用车型：通用|5:品牌：徐工|6:零部件编号：802141469|7:GTIN|8:CAS|9:其他</t>
  </si>
  <si>
    <t>动臂缸-车架销</t>
  </si>
  <si>
    <t>252100574</t>
  </si>
  <si>
    <t>0:品牌类型|1:出口享惠情况|2:用途：主要用于动臂油缸与车架之间的铰接连接，传递液压动力、实现动臂缸升降动作|3:如为破碎锤注明是否带有钎杆：非破碎锤|4:品牌：徐工|5:型号：252100574</t>
  </si>
  <si>
    <t>翻斗缸-前车架销</t>
  </si>
  <si>
    <t>252900387</t>
  </si>
  <si>
    <t>0:品牌类型：国产|1:出口享惠情况|2:用途：主要用于翻斗油缸与车架之间的铰接连接，传递液压动力、实现翻转动作|3:如为破碎锤注明是否带有钎杆：非破碎锤|4:品牌：徐工|5:型号：252900387</t>
  </si>
  <si>
    <t>动臂-车架销</t>
  </si>
  <si>
    <t>252909402</t>
  </si>
  <si>
    <t>0:品牌类型：国产|1:出口享惠情况|2:用途：用于动臂与车架之间的铰接连接，实现动臂的灵活转动与承载传递|3:如为破碎锤注明是否带有钎杆：非破碎锤|4:品牌：徐工|5:型号：252909402</t>
  </si>
  <si>
    <t>上铰接销</t>
  </si>
  <si>
    <t>252900390</t>
  </si>
  <si>
    <t>0:品牌类型：国产|1:出口享惠情况|2:用途：连接前车架与后车架、斗杆与动臂，确保机身灵活转向和作业部件的稳定运动|3:如为破碎锤注明是否带有钎杆：非破碎锤|4:品牌：徐工|5:型号：252900390</t>
  </si>
  <si>
    <t>上衬套</t>
  </si>
  <si>
    <t>252914582</t>
  </si>
  <si>
    <t>0:品牌类型：国产|1:出口享惠情况|2:用途：通过衬垫或填充在部件之间，实现密封、磨损保护、振动缓冲|3:如为破碎锤注明是否带有钎杆：非破碎锤|4:品牌：徐工|5:型号：252914582</t>
  </si>
  <si>
    <t>下铰接销</t>
  </si>
  <si>
    <t>252903797</t>
  </si>
  <si>
    <t>0:品牌类型：国产|1:出口享惠情况|2:用途：传递载荷、实现车架灵活转动，以及保障整机结构稳定性|3:如为破碎锤注明是否带有钎杆：非破碎锤|4:品牌：徐工|5:型号：252903797</t>
  </si>
  <si>
    <t>下衬套</t>
  </si>
  <si>
    <t>252900352</t>
  </si>
  <si>
    <t>0:品牌类型：国产|1:出口享惠情况|2:用途：通过衬垫或填充在部件之间，实现密封、磨损保护、振动缓冲|3:如为破碎锤注明是否带有钎杆：非破碎锤|4:品牌：徐工|5:型号：252900352</t>
  </si>
  <si>
    <t>转向销</t>
  </si>
  <si>
    <t>252112982</t>
  </si>
  <si>
    <t>0:品牌类型：国产|1:出口享惠情况|2:用途：用于连接装载机的转向机构和车轮，起到支撑和传递载荷的作用，从而实现装载机的转向操作|3:如为破碎锤注明是否带有钎杆：非破碎锤|4:品牌：徐工|5:型号：252112982</t>
  </si>
  <si>
    <t>转向泵</t>
  </si>
  <si>
    <t>803004104</t>
  </si>
  <si>
    <t>0:品牌类型：国产|1:出口享惠情况|2:用途：通过提供辅助动力减轻驾驶员操控方向盘的力度，提升驾驶舒适性与安全性|3:如为破碎锤注明是否带有钎杆：非破碎锤|4:品牌：徐工|5:型号：803004104|6:GTIN|7:CAS|8:其他</t>
  </si>
  <si>
    <t>齿轮泵</t>
  </si>
  <si>
    <t>804011395</t>
  </si>
  <si>
    <t>0:品牌类型：国产|1:出口享惠情况|2:用途：为装载机的动臂、铲斗、转向等执行机构提供液压动力，通过控制液压油流量实现机械动作的精准控制|3:如为破碎锤注明是否带有钎杆：非破碎锤|4:品牌：徐工|5:型号：804011395|6:GTIN|7:CAS|8:其他</t>
  </si>
  <si>
    <t>密封包-动臂油缸</t>
  </si>
  <si>
    <t>910604114</t>
  </si>
  <si>
    <t>0:品牌类型：国产|1:出口享惠情况|2:用途：防止液压油泄漏，阻隔外界杂质侵入|3:是否海绵橡胶：否|4:材质：橡胶|5:是否机器及仪器用：否|6:是否硫化：是|7:品牌：徐工|8:型号：910604114|</t>
  </si>
  <si>
    <t>密封包-翻斗油缸</t>
  </si>
  <si>
    <t>910604117</t>
  </si>
  <si>
    <t>0:品牌类型：国产|1:出口享惠情况|2:用途：防止液压油泄漏，阻隔外界杂质侵入|3:是否海绵橡胶：否|4:材质：橡胶|5:是否机器及仪器用：否|6:是否硫化：是|7:品牌：徐工|8:型号：910604117|</t>
  </si>
  <si>
    <t>转向器</t>
  </si>
  <si>
    <t>803089848</t>
  </si>
  <si>
    <t>0:品牌类型：国产|1:出口享惠情况|2:用途：用途是放大转向盘传递的力矩并改变力的传递方向，最终实现车辆行驶方向的精控制|3:如为破碎锤注明是否带有钎杆：非破碎锤|4:品牌：徐工|5:型号：803089848</t>
  </si>
  <si>
    <t>密封包-转向油缸</t>
  </si>
  <si>
    <t>910604113</t>
  </si>
  <si>
    <t>0:品牌类型：国产|1:出口享惠情况|2:用途：防止液压油泄漏，阻隔外界杂质侵入|3:是否海绵橡胶：否|4:材质：橡胶|5:是否机器及仪器用：否|6:是否硫化：是|7:品牌：徐工|8:型号：910604113|</t>
  </si>
  <si>
    <t>限位阀</t>
  </si>
  <si>
    <t>803004042</t>
  </si>
  <si>
    <t>0:品牌类型：国产|1:出口享惠情况|2:用途：通过截断油路实现转向角度的精准限制|3:如为破碎锤注明是否带有钎杆：非破碎锤|4:品牌：徐工|5:型号：803004042</t>
  </si>
  <si>
    <t>左倒车镜</t>
  </si>
  <si>
    <t>0:品牌类型：国产|1:出口享惠情况|2:用途：车辆在倒车过程中观察后方路况以及驾驶人员在驾驶车辆过程中观察车周身情况|3:如为破碎锤注明是否带有钎杆：非破碎锤|4:品牌：徐工|5:型号：802139275|6:GTIN|7:CAS|8:其他</t>
  </si>
  <si>
    <t>右倒车镜</t>
  </si>
  <si>
    <t>电源继电器</t>
  </si>
  <si>
    <t>0:品牌类型：国产|1:出口享惠情况|2:用途：控制电路，通过继电器可完成启动、停止、联动等控制|3:电压：24V|4:品牌：徐工|5:型号：803684468|6:GTIN|7:CAS|8:其他</t>
  </si>
  <si>
    <t>起动继电器</t>
  </si>
  <si>
    <t>0:品牌类型：国产|1:出口享惠情况|2:用途：控制电路，通过继电器可完成启动、停止、联动等控制|3:电压：24V|4:品牌：徐工|5:型号：803608668|6:GTIN|7:CAS|8:其他</t>
  </si>
  <si>
    <t>继电器</t>
  </si>
  <si>
    <t>0:品牌类型：国产|1:出口享惠情况|2:用途：控制电路，通过继电器可完成启动、停止、联动等控制|3:电压：24V|4:品牌：徐工|5:型号：803682286|6:GTIN|7:CAS|8:其他</t>
  </si>
  <si>
    <t>0:品牌类型：国产|1:出口享惠情况|2:用途：控制电路，通过继电器可完成启动、停止、联动等控制|3:电压：24V|4:品牌：徐工|5:型号：803611282|6:GTIN|7:CAS|8:其他</t>
  </si>
  <si>
    <t>摄像机</t>
  </si>
  <si>
    <t>DH-IPC-HDBW3233F-M-AS</t>
  </si>
  <si>
    <t>安继武</t>
  </si>
  <si>
    <t>商品名称：200 万红外定焦防暴半球摄像机​
品牌：大华（Dahua）​
型号：DH-IPC-HDBW3233F-M-AS​
用途：用于视频监控，可广泛应用于机场、码头、厂矿、车站、银行大楼、宾馆、商场、工厂、智能小区、政府机关等重要场所。​
外观：半球型，外壳材料为金属，产品尺寸 55mm×Φ108.9mm，颜色为白色。​
像素：200 万​
分辨率：最大分辨率 1920×1080​
传感器类型：1/2.8 英寸 CMOS​
扫描方式：逐行扫描​
电子快门：1/3s~1/100000s（可手动或自动调节）​
最低照度：0.002Lux（彩色模式）；0.0002Lux（黑白模式）；0Lux（补光灯开启）​
信噪比：＞56dB​
最大补光距离：20m（红外），补光灯为 8 颗红外灯​
镜头类型：定焦​
镜头接口：M12​
镜头焦距：3.6mm​
镜头光圈：F1.6​
视场角：水平 87°× 垂直 46°× 对角 104°​
光圈控制：固定光圈​
近摄距：1.2m​
Smart 事件功能：支持绊线入侵、区域入侵​
视频压缩标准：H.265、H.264、H.264B、MJPEG（仅辅码流支持）​
智能编码支持情况：H.264 支持，H.265 支持​
视频帧率：50Hz 时，主码流（1920×1080@25fps），辅码流（704×576@25fps）；60Hz 时，主码流（1920×1080@30fps），辅码流（704×480@30fps）​
视频码率：H.264 为 32Kbps ~ 6144Kbps；H.265 为 12Kbps ~ 6144Kbps​
日夜转换方式：ICR 自动切换​
背光补偿：支持​
强光抑制：支持​
宽动态：120dB​
白平衡模式：自动 / 自然光 / 路灯 / 室外 / 手动 / 区域自定义​
增益控制：自动 / 手动​
降噪功能：3D 降噪​
默认分辨率下默认码流：4096kbps（1080P）​
防抖功能：电子防抖​
图像翻转：支持​
走廊模式：90°/270°（在 1080P 分辨率下支持）​
镜像：支持​
隐私遮挡：4 块​
音频接口及功能：支持音频接口，内置 MIC，音频压缩标准为 G.711a、G.711Mu、G.726、AAC，音频采样率 8KHz/16KHz​
报警功能：支持报警，报警事件包括无 SD 卡、SD 卡空间不足、SD 卡出错、网络断开、IP 冲突、非法访问、动态检测、视频遮挡、绊线入侵、区域入侵、音频异常侦测、电压检测、外部报警、安全异常​
网络接口：1 个（RJ-45 网口，支持 10M/100M 网络数据）​
网络协议：IPv4、IPv6、HTTP、HTTPS、TCP、UDP、ARP、RTP 、RTSP、RTCP、 RTMP、SMTP、FTP、SFTP、DHCP、DNS、DDNS、 QoS、UPnP、NTP、Multicast、ICMP、IGMP、NFS、PPPoE、802.1x、Bonjour​
接入标准：ONVIF（Profile S/Profile G/Profile T）、 CGI、GB/T28181（双国标）、乐橙​
预览最大用户数：20 个（总带宽：48Ｍ）​
存储功能：支持乐橙云、FTP、SFTP、Micro SD 卡（最大支持 256G）、NAS​
浏览器支持情况：支持 IE 所有版本、谷歌所有版本、火狐所有版本​
图像设置功能：支持伽马、饱和度、锐度、对比度、亮度设置​
OSD 信息叠加：支持时间、通道、地理位置信息叠加​
录像模式：手动录像、视频检测录像、定时录像、报警录像，录像优先级从高到低依次为手动 &gt; 外部报警 &gt; 视频检测 &gt; 定时​
最大 Micro SD 卡容量：256GB​
恢复默认功能：支持一键恢复默认配置​
用户管理：最大支持 20 个用户​
安全模式：授权的用户名和密码、MAC 地址绑定、HTTPS 加密、IEEE 802.1x、网络访问控制​
低照等级：星光​
音频输入输出接口类型：音频输入 1 路（RCA 头），音频输出 1 路（RCA 头）​
报警输入输出接口特性：报警输入 1 路（湿节点，支持直流 3V~5V 电位，5mA 电流），报警输出 1 路（湿节点，支持直流最大 12V 电位，0.3A 电流）​
电源参数：工作电压 DC12V（±30%）、POE （802.3af），供电方式为 DC12V/POE，基本功耗：2W（DC12V）；3.5W（POE），最大功耗（H.265，最高分辨率，最大码流，开宽动态，红外灯最亮，开 IVS）：2.5W（DC12V）；4.3W（POE）​
工作环境：工作温度 -40℃~+60℃，工作湿度 ≤95%​
防护等级：IK10、IP67​
安装方式：壁装、顶装、吊装​
原产国：中国​
包装情况：产品尺寸 55mm×Φ108.9mm，包装尺寸 137mm×137mm×113mm（长 × 宽 × 高），净重 0.38kg，毛重 0.52kg 。</t>
  </si>
  <si>
    <t>大华</t>
  </si>
  <si>
    <t>400万电动变焦红外枪机</t>
  </si>
  <si>
    <t>DH-IPC-HFW3433F-ZAS-IL2</t>
  </si>
  <si>
    <t>商品名称：400 万星光级红外变焦海螺网络摄像机​
品牌：大华（Dahua）​
型号：DH-IPC-HFW3433F-ZAS-IL2​
用途：主要用于视频监控领域，可广泛应用于商业场所、住宅小区、学校、医院、街道、停车场等需要监控的场景，实现实时监控与录像存储等功能，保障区域安全。​
外观：海螺形状，外壳材质为金属与高强度塑料相结合，具备良好的防护性能。产品尺寸（含支架）约为 Φ127mm×103.5mm ，颜色主体为白色。​
像素：400 万​
分辨率：最大分辨率为 2560×1440​
传感器类型：1/2.7 英寸 CMOS 传感器，能提供较为清晰的图像捕捉能力，对光线敏感，在不同光照条件下可实现较好的成像效果。​
扫描方式：逐行扫描，相比隔行扫描，可减少图像闪烁和锯齿现象，提供更清晰、流畅的画面。​
电子快门：支持 1/3s~1/100000s 的电子快门速度调节，手动或自动调节模式可根据实际拍摄场景的光线变化进行灵活设置，以获取最佳的拍摄效果。​
最低照度：彩色模式下最低照度为 0.005Lux ，黑白模式下最低照度为 0.0005Lux ，在补光灯开启时可达到 0Lux，能够在低光照环境下仍保持一定的图像清晰度。​
信噪比：大于 55dB，较高的信噪比意味着图像信号中的噪声干扰相对较小，可输出更纯净、清晰的图像。​
最大补光距离：采用红外补光，补光灯为高效红外 LED 灯珠，最大补光距离可达 30m，确保在夜间或光线昏暗环境下也能清晰拍摄到监控范围内的物体。​
镜头类型：变焦镜头，可根据实际监控需求调整焦距，灵活改变监控视角和范围。​
镜头接口：通常采用标准的 C/CS 接口，方便镜头的安装与更换，适配不同规格和用途的镜头。​
镜头焦距：镜头焦距范围为 2.8-12mm，通过变焦可实现不同场景下的监控需求，如广角监控较大范围场景，长焦用于聚焦特定目标。​
镜头光圈：光圈范围为 F1.6 - F3.5，光圈大小可调节，能根据光线条件控制进光量，保证图像的亮度和清晰度。​
视场角：在 2.8mm 焦距时，水平视场角约为 102°，垂直视场角约为 53.5°，对角视场角约为 120°；在 12mm 焦距时，水平视场角约为 29.5°，垂直视场角约为 16.5°，对角视场角约为 34.5°。通过变焦可灵活调整视场角，满足不同场景的监控覆盖要求。​
光圈控制：支持自动光圈控制和手动光圈控制两种模式。自动光圈可根据环境光线变化自动调整光圈大小，以保持合适的进光量；手动光圈则可由用户根据实际需求手动设置光圈值。​
近摄距：最近拍摄距离可达 0.3m，能够清晰拍摄近距离的物体细节。​
Smart 事件功能：支持多种智能事件检测功能，如绊线入侵检测，可设置虚拟绊线，当有物体跨越绊线时触发报警；区域入侵检测，能够划定特定监控区域，一旦有物体进入该区域即触发报警，有效提高监控的智能化水平和安全性。​
视频压缩标准：支持 H.265、H.264、H.264B、MJPEG 等视频压缩标准。其中，H.265 具有较高的压缩效率，在相同画质下可大大降低码率，节省存储空间和网络带宽；MJPEG 主要用于一些对画质要求较高且对数据量不太敏感的应用场景，如部分需要抓拍高清图片的场合。​
智能编码支持情况：对 H.264 和 H.265 均支持智能编码。通过智能编码技术，可根据图像内容的复杂度自动调整编码参数，在保证图像质量的前提下，进一步降低码率，优化网络传输和存储性能。​
视频帧率：在 50Hz 时，主码流最高支持 2560×1440@25fps，辅码流支持 704×576@25fps；在 60Hz 时，主码流最高支持 2560×1440@30fps，辅码流支持 704×480@30fps，可根据实际监控需求和网络条件选择合适的帧率。​
视频码率：H.264 编码时，码率范围为 32Kbps - 8192Kbps；H.265 编码时，码率范围为 12Kbps - 8192Kbps ，可根据网络带宽和存储容量进行灵活设置。​
日夜转换方式：采用 ICR 红外滤光片自动切换技术，当环境光线变暗时，自动切换到红外模式，实现日夜不间断监控；光线变亮时，自动切换回彩色模式，保证图像色彩还原度。​
背光补偿：支持背光补偿功能，当拍摄场景存在强烈背光时，自动调节画面亮度，使背光环境下的物体也能清晰可见，提高图像整体的可视性。​
强光抑制：具备强光抑制功能，可有效抑制画面中的强光部分，避免因强光过曝导致周围物体细节丢失，确保在强光环境下也能清晰显示监控画面。​
宽动态：宽动态范围达到 120dB，能够在明暗对比强烈的环境下，同时清晰地显示亮部和暗部的细节，例如在室外阳光强烈的出入口，既能看清室内较暗部分，也能看清室外强光下的物体。​
白平衡模式：提供多种白平衡模式，包括自动白平衡、自然光白平衡、路灯白平衡、室外白平衡、手动白平衡以及区域自定义白平衡。用户可根据不同的拍摄环境和需求选择合适的白平衡模式，以保证图像色彩的准确性。​
增益控制：支持自动增益控制和手动增益控制。自动增益可根据环境光线自动调整图像增益，提高图像亮度；手动增益则允许用户根据实际情况手动设置增益值，以满足特定场景下的拍摄需求。​
降噪功能：采用先进的 3D 降噪技术，通过对视频图像在空间和时间维度上进行噪声分析和过滤，有效减少图像中的噪点，提高图像的清晰度和画质。​
默认分辨率下默认码流：在默认的 2560×1440 分辨率下，默认码流为 6144kbps（H.264 编码），可根据实际情况进行调整。​
防抖功能：具备电子防抖功能，通过算法对视频图像进行实时分析和补偿，减少因摄像机抖动或物体快速移动导致的图像模糊，使拍摄的画面更加稳定、清晰。​
图像翻转：支持图像翻转功能，可将拍摄的图像进行上下、左右翻转，方便安装在特殊位置的摄像机调整图像显示方向，满足不同的监控安装需求。​
走廊模式：支持 90°/270° 走廊模式，在该模式下，摄像机可将图像进行旋转，使监控画面与走廊方向相适配，有效利用图像分辨率，更全面地监控走廊区域。​
镜像：支持图像镜像功能，可将图像进行水平或垂直镜像，便于安装调试和满足特定的监控场景需求。​
隐私遮挡：支持最多 4 块隐私遮挡区域设置，用户可根据实际需求划定需要遮挡的区域，保护敏感信息不被拍摄。​
音频接口及功能：配备音频接口，内置麦克风，支持音频采集功能。音频压缩标准支持 G.711a、G.711Mu、G.726、AAC 等，音频采样率为 8KHz/16KHz ，可实现声音的清晰录制和传输，用于视频监控中的音频辅助。​
报警功能：支持丰富的报警功能，报警事件包括无 SD 卡、SD 卡空间不足、SD 卡出错、网络断开、IP 冲突、非法访问、动态检测、视频遮挡、绊线入侵、区域入侵、音频异常侦测、电压检测、外部报警、安全异常等。当检测到相应报警事件时，可及时通过网络发送报警信息给相关设备或人员。​
网络接口：配备 1 个 RJ-45 以太网接口，支持 10M/100M 网络数据传输，用于连接网络，实现视频数据的远程传输和设备的远程管理。​
网络协议：支持 IPv4、IPv6、HTTP、HTTPS、TCP、UDP、ARP、RTP 、RTSP、RTCP、 RTMP、SMTP、FTP、SFTP、DHCP、DNS、DDNS、 QoS、UPnP、NTP、Multicast、ICMP、IGMP、NFS、PPPoE、802.1x、Bonjour 等多种网络协议，具备良好的网络兼容性，可适应不同的网络环境和系统架构。​
接入标准：支持 ONVIF（Profile S/Profile G/Profile T）、 CGI、GB/T28181（双国标）、乐橙等接入标准，方便与其他符合标准的设备或平台进行对接，实现系统的集成和互联互通。​
预览最大用户数：支持多个用户同时预览，最大用户数可达 20 个（总带宽限制为 48Ｍ），可满足多人同时对监控画面进行查看的需求。​
存储功能：支持多种存储方式，包括乐橙云存储，方便用户远程访问和管理录像；支持 FTP、SFTP 协议进行网络存储；内置 Micro SD 卡插槽，最大支持 256GB 的 Micro SD 卡本地存储，可在网络故障等情况下确保录像数据不丢失；同时支持 NAS 网络存储设备，便于大规模存储和管理监控数据。​
浏览器支持情况：支持主流浏览器访问，包括 IE 所有版本、谷歌所有版本、火狐所有版本等，用户可通过浏览器方便地对摄像机进行配置、实时预览和录像回放等操作。​
图像设置功能：支持对图像的伽马、饱和度、锐度、对比度、亮度等参数进行设置，用户可根据实际监控场景和视觉需求，调整图像效果，使监控画面更加清晰、符合要求。​
OSD 信息叠加：支持时间、通道、地理位置等信息叠加在视频画面上，方便用户在查看视频时了解录像的相关信息，如拍摄时间、监控位置等。​
录像模式：支持手动录像、视频检测录像、定时录像、报警录像等多种录像模式。录像优先级从高到低依次为手动 &gt; 外部报警 &gt; 视频检测 &gt; 定时，用户可根据实际需求灵活设置录像策略。​
最大 Micro SD 卡容量：最大支持 256GB 的 Micro SD 卡，可满足一定时间内的本地录像存储需求，确保在网络异常或其他情况下，仍能保存重要的监控录像数据。​
恢复默认功能：支持一键恢复默认配置功能，当用户对摄像机设置出现错误或需要将设备恢复到初始状态时，可通过该功能快速实现。​
用户管理：最大支持 20 个用户管理，可对不同用户设置不同的访问权限，如只读权限、读写权限等，保障设备和监控数据的安全性。​
安全模式：采用多种安全措施，包括授权的用户名和密码访问控制，只有通过认证的用户才能访问设备；支持 MAC 地址绑定，将设备与指定的 MAC 地址进行绑定，防止非法设备接入；采用 HTTPS 加密协议，保障数据传输过程中的安全性；支持 IEEE 802.1x 认证，进一步增强网络接入的安全性；具备网络访问控制功能，可设置访问白名单或黑名单，限制特定网络或设备的访问。​
低照等级：达到星光级低照标准，在极低光照环境下仍能保持较好的图像质量，可有效实现夜间监控。​
音频输入输出接口类型：音频输入为 1 路（采用 3.5mm 音频接口），音频输出为 1 路（同样采用 3.5mm 音频接口），方便连接外部音频设备，如音箱、麦克风等，实现音频的输入和输出扩展。​
报警输入输出接口特性：报警输入为 1 路（采用湿节点，支持直流 3V - 5V 电位，5mA 电流），可连接外部报警触发设备，如门磁、红外探测器等；报警输出为 1 路（采用湿节点，支持直流最大 12V 电位，0.3A 电流），可用于控制外部报警设备，如声光报警器等。​
电源参数：工作电压支持 DC12V（±30%）、POE（802.3af）两种供电方式。基本功耗为 DC12V 时约 3W，POE 时约 4W；在最大功耗（如 H.265 编码、最高分辨率、最大码流、开宽动态、红外灯最亮、开 IVS 智能功能等情况下），DC12V 时约 4W，POE 时约 5W ，可根据实际安装环境和供电条件选择合适的供电方式。​
工作环境：工作温度范围为 - 40℃~ + 60℃，可适应不同地区的恶劣气候条件；工作湿度≤95%，具备良好的防潮性能，保证设备在潮湿环境下稳定运行。​
防护等级：防护等级达到 IP67，具备防尘、防水功能，可有效防止灰尘进入设备内部，同时在一定水深下浸泡仍能正常工作，适合室外等复杂环境安装使用。​
安装方式：支持多种安装方式，如壁装、顶装、吊装等，可根据实际监控场景和建筑结构选择合适的安装方式，方便灵活。​
原产国：中国​
包装情况：产品尺寸（含支架）约为 Φ127mm×103.5mm ，包装尺寸约为 200mm×200mm×150mm（长 × 宽 × 高）。产品净重约 0.5kg，毛重约 0.7kg（含包装材料） 。包装内通常包含摄像机主体、安装支架、说明书、电源适配器（根据实际情况，部分可能为 POE 供电则无电源适配器）、螺丝等配件。</t>
  </si>
  <si>
    <t>弹簧阻尼减震器</t>
  </si>
  <si>
    <t>GA-116L-05d-232KN</t>
  </si>
  <si>
    <t>朱立清</t>
  </si>
  <si>
    <t>0:品牌类型：国产自主|1:出口享惠情况：否|2:用途：适用于数控电液锤|3:品牌（安固振动）|4:型号|GA-116L-05D-232KN</t>
  </si>
  <si>
    <t>安固振动</t>
  </si>
  <si>
    <t>尼龙套内齿轮联轴器</t>
  </si>
  <si>
    <t>44齿齿根内径69mm</t>
  </si>
  <si>
    <t>0:品牌类型：国产自主|1:出口享惠情况：否|2:用途：适用于传动连接|3:品牌（石磊机械）|4:型号|44齿</t>
  </si>
  <si>
    <t>石磊机械</t>
  </si>
  <si>
    <t>链板炉链板</t>
  </si>
  <si>
    <t>φ30*2178</t>
  </si>
  <si>
    <t>节</t>
  </si>
  <si>
    <t>0:品牌类型：国产自主|1:出口享惠情况：否|2:用途：适用于链板输送机|3:品牌（石磊机械）|4:型号|φ30*2178</t>
  </si>
  <si>
    <t>提升机被动轴</t>
  </si>
  <si>
    <t>φ78*955</t>
  </si>
  <si>
    <t>0:品牌类型：国产自主|1:出口享惠情况：否|2:用途：适用于链板输送机、提升机|3:品牌（石磊机械）|4:型号|φ78*955</t>
  </si>
  <si>
    <t>提升机链板</t>
  </si>
  <si>
    <t>65*230</t>
  </si>
  <si>
    <t>0:品牌类型：国产自主|1:出口享惠情况：否|2:用途：适用于链板输送机|3:品牌（石磊机械）|4:型号|65*230</t>
  </si>
  <si>
    <t>轴承座(左一）</t>
  </si>
  <si>
    <t>364*175</t>
  </si>
  <si>
    <t>0:品牌类型：国产自主|1:出口享惠情况：否|2:用途：适用于薪泽奇品牌轧机|3:品牌（石磊机械）|4:型号|364*175</t>
  </si>
  <si>
    <t>轴承座(左二）</t>
  </si>
  <si>
    <t>轴承座(右一）</t>
  </si>
  <si>
    <t>轴承座(右二）</t>
  </si>
  <si>
    <t>端 盖</t>
  </si>
  <si>
    <t>φ305*20</t>
  </si>
  <si>
    <t>0:品牌类型：国产自主|1:出口享惠情况：否|2:用途：适用于薪泽奇品牌轧机|3:品牌（石磊机械）|4:型号|φ305*20</t>
  </si>
  <si>
    <t>透盖（一）</t>
  </si>
  <si>
    <t>φ326*93</t>
  </si>
  <si>
    <t>0:品牌类型：国产自主|1:出口享惠情况：否|2:用途：适用于薪泽奇品牌轧机|3:品牌（石磊机械）|4:型号|φ326*93</t>
  </si>
  <si>
    <t>透盖（二）</t>
  </si>
  <si>
    <t>闷盖（一）</t>
  </si>
  <si>
    <t>φ305*81</t>
  </si>
  <si>
    <t>0:品牌类型：国产自主|1:出口享惠情况：否|2:用途：适用于薪泽奇品牌轧机|3:品牌（石磊机械）|4:型号|φ305*81</t>
  </si>
  <si>
    <t>闷盖（二）</t>
  </si>
  <si>
    <t>环（一）</t>
  </si>
  <si>
    <t>φ249*42</t>
  </si>
  <si>
    <t>0:品牌类型：国产自主|1:出口享惠情况：否|2:用途：适用于薪泽奇品牌轧机|3:品牌（石磊机械）|4:型号|φ249*42</t>
  </si>
  <si>
    <t>环（二）</t>
  </si>
  <si>
    <t>φ249*39</t>
  </si>
  <si>
    <t>0:品牌类型：国产自主|1:出口享惠情况：否|2:用途：适用于薪泽奇品牌轧机|3:品牌（石磊机械）|4:型号|φ249*39</t>
  </si>
  <si>
    <t>夹 钳</t>
  </si>
  <si>
    <t>161*75</t>
  </si>
  <si>
    <t>副</t>
  </si>
  <si>
    <t>0:品牌类型：国产自主|1:出口享惠情况：否|2:用途：适用于机器人机械手|3:品牌（石磊机械）|4:型号|161*75</t>
  </si>
  <si>
    <t>模 具</t>
  </si>
  <si>
    <t>φ150</t>
  </si>
  <si>
    <t>0:品牌类型：国产自主|1:出口享惠情况：否|2:用途：适用于数控电液锤锻打钢球|3：材质：H13|4:品牌（石磊机械）|5:型号|φ150</t>
  </si>
  <si>
    <t>φ125</t>
  </si>
  <si>
    <t>0:品牌类型：国产自主|1:出口享惠情况：否|2:用途：适用于数控电液锤锻打钢球|3:材质：H13|4：品牌（石磊机械）|4:型号|φ125</t>
  </si>
  <si>
    <t>链 轮</t>
  </si>
  <si>
    <t>φ170*145</t>
  </si>
  <si>
    <t>0:品牌类型：国产自主|1:出口享惠情况：否|2:用途：适用于链板机、提升机|3:品牌（石磊机械）|4:型号|φ170*145</t>
  </si>
  <si>
    <t>φ180*80</t>
  </si>
  <si>
    <t>0:品牌类型：国产自主|1:出口享惠情况：否|2:用途：适用于链板机、提升机|3:品牌（石磊机械）|4:型号|φ180*80</t>
  </si>
  <si>
    <t>螺杆1</t>
  </si>
  <si>
    <t>φ168*4700</t>
  </si>
  <si>
    <t>0:品牌类型：国产自主|1:出口享惠情况：否|2:用途：适用于螺旋输送机输送钢球|3:品牌（石磊机械）|4:型号|φ168*4700</t>
  </si>
  <si>
    <t>螺杆2</t>
  </si>
  <si>
    <t>φ168*6460</t>
  </si>
  <si>
    <t>0:品牌类型：国产自主|1:出口享惠情况：否|2:用途：适用于螺旋输送机输送钢球|3:品牌（石磊机械）|4:型号|φ168*6460</t>
  </si>
  <si>
    <t>螺杆3</t>
  </si>
  <si>
    <t>φ168*3900</t>
  </si>
  <si>
    <t>0:品牌类型：国产自主|1:出口享惠情况：否|2:用途：适用于螺旋输送机输送钢球|3:品牌（石磊机械）|4:型号|φ168*3900</t>
  </si>
  <si>
    <t>导向块</t>
  </si>
  <si>
    <t>160*720</t>
  </si>
  <si>
    <t>0:品牌类型：国产自主|1:出口享惠情况：否|2:用途：适用于数控电液锤|3:品牌（石磊机械）|4:型号|160*720</t>
  </si>
  <si>
    <t>平 键</t>
  </si>
  <si>
    <t>139*36</t>
  </si>
  <si>
    <t>0:品牌类型：国产自主|1:出口享惠情况：否|2:材质：45#︱3:品牌（石磊机械）|4:型号|139*36</t>
  </si>
  <si>
    <t>套1</t>
  </si>
  <si>
    <t>φ205*192</t>
  </si>
  <si>
    <t>0:品牌类型：国产自主|1:出口享惠情况：否|2:用途：适用于薪泽奇品牌轧机|3:品牌（石磊机械）|4:型号|φ205*192</t>
  </si>
  <si>
    <t>套2</t>
  </si>
  <si>
    <t>φ205*214</t>
  </si>
  <si>
    <t>0:品牌类型：国产自主|1:出口享惠情况：否|2:用途：适用于薪泽奇品牌轧机|3:品牌（石磊机械）|4:型号|φ205*214</t>
  </si>
  <si>
    <t>套3</t>
  </si>
  <si>
    <t>φ205*61</t>
  </si>
  <si>
    <t>0:品牌类型：国产自主|1:出口享惠情况：否|2:用途：适用于薪泽奇品牌轧机|3:品牌（石磊机械）|4:型号|φ205*61</t>
  </si>
  <si>
    <t>轧辊轴</t>
  </si>
  <si>
    <t>φ205*1196</t>
  </si>
  <si>
    <t>0:品牌类型：国产自主|1:出口享惠情况：否|2:用途：适用于薪泽奇品牌轧机|3:品牌（石磊机械）|4:型号|φ205*1196</t>
  </si>
  <si>
    <t>导电块</t>
  </si>
  <si>
    <t>185*185*12</t>
  </si>
  <si>
    <t>0:品牌类型: 国产自主；1:出口享惠情况：否；2:用途：适用于电力设备上；3:品牌（石磊机械）4:型号：紫铜185*185*12mm</t>
  </si>
  <si>
    <t>轧 辊</t>
  </si>
  <si>
    <t>φ60</t>
  </si>
  <si>
    <t>付</t>
  </si>
  <si>
    <t>0:品牌类型：国产自主；1:出口享惠情况：否；2:用途：适用于轧机；3:品牌（石磊机械）4:型号60mm（H13）；5:规格φ370*240（轧辊长240mm.辊身φ370.辊颈φ150）；</t>
  </si>
  <si>
    <t>变频调速电机风扇冷却风机</t>
  </si>
  <si>
    <t>GX-80A功率30W/频率60HZ/三相/电压460V/电流0.99防护等级55</t>
  </si>
  <si>
    <t>王翔</t>
  </si>
  <si>
    <t xml:space="preserve">8414599099
8414519900 </t>
  </si>
  <si>
    <t>0:品牌类型|1:出口享惠情况|2:类型（如吊扇、落地扇、壁扇等）|3:输出功率|4:品牌（中文或外文名称）|5:型号</t>
  </si>
  <si>
    <t>鑫通达</t>
  </si>
  <si>
    <t>GX-100A功率52W/频率60HZ/三相/电压460V/电流0.18防护等级55</t>
  </si>
  <si>
    <t>GX-90A功率42W/频率60HZ/三相/电压460V/电流0.16防护等级55</t>
  </si>
  <si>
    <t>GX-112A功率55W/频率60HZ/三相/电压460V/电流0.18防护等级55</t>
  </si>
  <si>
    <t>GX-90A功率42W/频率60HZ/三相/电压460V/电流0.99防护等级55</t>
  </si>
  <si>
    <t>手指气缸</t>
  </si>
  <si>
    <t>| PGN-plus-p|| 125-1-as|单指行程13mm| 闭合力1400N |张开力1520N |</t>
  </si>
  <si>
    <t>王伟新</t>
  </si>
  <si>
    <t>SCHUNK</t>
  </si>
  <si>
    <t>气源三联件</t>
  </si>
  <si>
    <t>AF4000-04-1MPa</t>
  </si>
  <si>
    <t>亚德客</t>
  </si>
  <si>
    <t>已授权</t>
  </si>
  <si>
    <t>数据采集模块</t>
  </si>
  <si>
    <t>DAQM-4026A</t>
  </si>
  <si>
    <t>童厚云</t>
  </si>
  <si>
    <t>8543709990</t>
  </si>
  <si>
    <t>0:品牌类型:国产自主；1:出口享惠情况：否；2:用途：适用于工业自动化、移动数据传输等；3.功能：实现智能化、自动化和高效管理4:品牌：西安舟正；5:型号：DAQM-4026A</t>
  </si>
  <si>
    <t>西安舟正</t>
  </si>
  <si>
    <t>ZDG-500V输入220V 输出180V 160V</t>
  </si>
  <si>
    <t>8504349000</t>
  </si>
  <si>
    <t>0:品牌类型:国产自主；1:出口享惠情况：否；2:用途：升降压作用、阻抗匹配作用、安全隔离作用、调整电压、隔离和保护电路、提供电力稳定性、提高能源利用率；3:是否为液体介质：否；4:品牌：上海瑞云；5:型号：ZDG-500V输入220V 输出180V 160V</t>
  </si>
  <si>
    <t>上海瑞云</t>
  </si>
  <si>
    <t>移动线缆盘</t>
  </si>
  <si>
    <t>GN-805D 50m/3*2.5mm 16A</t>
  </si>
  <si>
    <t>8544422900</t>
  </si>
  <si>
    <t>0:品牌类型:国产自主；1:出口享惠情况：否；2:用途：广泛用于钢铁冶炼、石油化工、电力、电子、铁路、建筑工地、采矿厂等；3:结构类型（是否有接头；是否同轴电导体）：有接头、没有同轴导体；4:品牌：公牛；5:型号：GN-805D 50m/3*2.5mm 16A；6:额定电压:220V</t>
  </si>
  <si>
    <t>公牛</t>
  </si>
  <si>
    <t>户内高压真空断路器</t>
  </si>
  <si>
    <t>VJ-24/630A-31.5KV</t>
  </si>
  <si>
    <t>8535210000 </t>
  </si>
  <si>
    <t>0:品牌类型:国产自主；1:出口享惠情况：否；2:用途：适用于要求在额定工作电流下的频繁操作，或多次开断短路电流的场所；3:品牌：江苏森源；4:型号：VJ-24/630A-31.5KV</t>
  </si>
  <si>
    <t>江苏森源</t>
  </si>
  <si>
    <t>蜂鸣器</t>
  </si>
  <si>
    <t>ND16-22FS</t>
  </si>
  <si>
    <t>8531809000</t>
  </si>
  <si>
    <t>0:品牌类型:国产自主；1:出口享惠情况：否；2:用途：广泛应用于各种电子设备中；3:品牌：正泰；4:型号：ND16-22FS</t>
  </si>
  <si>
    <t>正泰</t>
  </si>
  <si>
    <t>电压继电器</t>
  </si>
  <si>
    <t>DJ-131/60CN 30~60V</t>
  </si>
  <si>
    <t>8536490090</t>
  </si>
  <si>
    <t>0:品牌类型:国产自主；1:出口享惠情况：否；2:用途：用于控制电路中的高电压或低电压；3:电压:60V；4:品牌：正泰；5:型号：DJ-131/60CN 30~60V</t>
  </si>
  <si>
    <t>中间继电器</t>
  </si>
  <si>
    <t>JZC1-40Z DC110V</t>
  </si>
  <si>
    <t>8536411090</t>
  </si>
  <si>
    <t>0:品牌类型:国产自主；1:出口享惠情况：否；2:用途：代替小型接触器、增加接点数量、增加接点容量、转换接点类型、用作开关、消除电路中的干扰；3.电压：110V；4:品牌：正泰；5:型号：JZC1-40Z DC110V</t>
  </si>
  <si>
    <t>JZC1-22Z DC110V</t>
  </si>
  <si>
    <t>0:品牌类型:国产自主；1:出口享惠情况：否；2:用途：代替小型接触器、增加接点数量、增加接点容量、转换接点类型、用作开关、消除电路中的干扰；3.电压：110V；4:品牌：正泰；5:型号：JZC1-22Z DC110V</t>
  </si>
  <si>
    <t>熔断器</t>
  </si>
  <si>
    <t>RT14-20/6A</t>
  </si>
  <si>
    <t>8536100000</t>
  </si>
  <si>
    <t>0:品牌类型:国产自主；1:出口享惠情况：否；2:用途：在电路保护、安全防护、维护方便和防止电磁干扰等方面；3:品牌：正泰；4:型号：RT14-20/6A</t>
  </si>
  <si>
    <t>高压熔断器</t>
  </si>
  <si>
    <t>BRW3-20/63A 60Hz</t>
  </si>
  <si>
    <t>0:品牌类型:国产自主；1:出口享惠情况：否；2:用途：主要应用于3.6kV至550kV的电力系统中，用于保护电路和设备免受过电流的损害；3:电压:20KV；4:品牌：合肥海畅；5:型号：BRW3-20/63A 60Hz</t>
  </si>
  <si>
    <t>合肥海畅</t>
  </si>
  <si>
    <t>BRW3-20/63A</t>
  </si>
  <si>
    <t>0:品牌类型:国产自主；1:出口享惠情况：否；2:用途：主要应用于3.6kV至550kV的电力系统中，用于保护电路和设备免受过电流的损害；电压:20KV；4:品牌：合肥海畅；5:型号：BRW3-20/63A 60Hz</t>
  </si>
  <si>
    <t>手车式真空断路器</t>
  </si>
  <si>
    <t>VA-24/1250A-31.5KA  DC110V</t>
  </si>
  <si>
    <t>8535210000</t>
  </si>
  <si>
    <t>0:品牌类型:国产自主；1:出口享惠情况：否；2:用途：广泛应用于发电厂、工矿企业、城市电网等场所；3.电压：110V；4:品牌：安徽森源；5:型号：VA-24/1250A-31.5KA  DC110V</t>
  </si>
  <si>
    <t>安徽森源</t>
  </si>
  <si>
    <t>VA-24/630A-31.5KA  DC110V</t>
  </si>
  <si>
    <t>0:品牌类型:国产自主；1:出口享惠情况：否；2:用途：广泛应用于发电厂、工矿企业、城市电网等场所；3.电压：110V；4:品牌：安徽森源；5:型号：VA-24/630A-31.5KA  DC110V</t>
  </si>
  <si>
    <t>三相干式变压器</t>
  </si>
  <si>
    <t>SG-8/0.22/容量8KVA 初级电压380VAC 次级电压220VAC频率50/60Hz</t>
  </si>
  <si>
    <t>8504329000</t>
  </si>
  <si>
    <t>0:品牌类型:国产自主；1:出口享惠情况：否；2:用途：稳定电压、节能降耗等:3:额定容量:8KVA；4:是否为液体介质：否；5:品牌：上海瑞云；6:型号：SG-8/0.22/容量8KVA 初级电压380VAC 次级电压220VAC频率50/60Hz</t>
  </si>
  <si>
    <t>SG-50KVA/容量50KVA 初级电压480V 次级电压380V频率50/60Hz</t>
  </si>
  <si>
    <t>8504339000</t>
  </si>
  <si>
    <t>0:品牌类型:国产自主；1:出口享惠情况：否；2:用途：稳定电压、节能降耗等；3:额定容量:50KVA；4:是否为液体介质：否；5:品牌：上海瑞云；6:型号：SG-50KVA/容量50KVA 初级电压480V 次级电压380V频率50/60Hz</t>
  </si>
  <si>
    <t>控制变压器</t>
  </si>
  <si>
    <t>AD-20KVA容量20KVA 输入460V输出40V</t>
  </si>
  <si>
    <t>0:品牌类型:国产自主；1:出口享惠情况：否；2:用途：适用于交流50Hz（或60Hz），电压1000V及以下电路中；3:额定容量:20KVA；4:是否为液体介质：否；5:品牌：上海瑞云；6:型号：AD-20KVA容量20KVA 输入460V输出40V</t>
  </si>
  <si>
    <t>AD-20KVA容量20KVA 输入480V输出380V</t>
  </si>
  <si>
    <t>0:品牌类型:国产自主；1:出口享惠情况：否；2:用途：适用于交流50Hz（或60Hz），电压1000V及以下电路中；3:额定容量:20KVA；4:是否为液体介质：否；5:品牌：上海瑞云；6:型号：AD-20KVA容量20KVA 输入480V输出380V</t>
  </si>
  <si>
    <t>BQSG-10KVA 输入460 输出380V 60Hz</t>
  </si>
  <si>
    <t>8537109090 </t>
  </si>
  <si>
    <t>0:品牌类型:国产自主；1:出口享惠情况：否；2:用途：升降压作用、阻抗匹配作用、安全隔离作用、调整电压、隔离和保护电路、提供电力稳定性、提高能源利用率；3.原理：电磁感应技术；4:品牌：上海瑞云；5:型号：BQSG-10KVA 输入460 输出380V 60Hz</t>
  </si>
  <si>
    <t>电流互感器</t>
  </si>
  <si>
    <t>LZZB8-20B 400/5A 0.2S/5P20 20/40VA/31.5KA/80KA</t>
  </si>
  <si>
    <t>8504331000 </t>
  </si>
  <si>
    <t>0:品牌类型:国产自主；1:出口享惠情况：否；2:用途：是用来变换电流的，它主要应用于保护、测量、计量等方面；3:是否为液体介质：否；4:品牌：大二互；5:型号：LZZB8-20B 400/5A 0.2S/5P20 20/40VA/31.5KA/80KA</t>
  </si>
  <si>
    <t>大二互</t>
  </si>
  <si>
    <t>机械式压力控制器</t>
  </si>
  <si>
    <t>DC24V|PK510</t>
  </si>
  <si>
    <t>9032200000 </t>
  </si>
  <si>
    <t>0:品牌类型:国产自主；1:出口享惠情况：否；2:用途：主要用于工业过程测量与控制系统中控制压力；3.原理：是通过弹性元件的变形来控制电路的通断；4:品牌：亚德客；5:型号：DC24V|PK510</t>
  </si>
  <si>
    <t>多功能插座</t>
  </si>
  <si>
    <t>GN-403*10m/10A/250V/2500W/4二孔+4三孔白色</t>
  </si>
  <si>
    <t>8536690000</t>
  </si>
  <si>
    <t>0:品牌类型:国产自主；1:出口享惠情况：否；2:用途：电源扩展、兼容多种插头等；3:电压220V；4:品牌：公牛；5:型号：GN-403*10m/10A/250V/2500W/4二孔+4三孔白色</t>
  </si>
  <si>
    <t>电磁失电制动器</t>
  </si>
  <si>
    <t>bfk458-18n/电压：103 V DC/功率85 W/Voltaje: 103 V DC/Potencia: 85W/150NM</t>
  </si>
  <si>
    <t>8505200000</t>
  </si>
  <si>
    <t>0:品牌类型:国产自主；1:出口享惠情况：否；2:用途：主要用于微型电机马达、伺服电机、步进电机，电动叉车电机等小型轻型电机；3:品牌：woccs；4:型号：bfk458-18n/电压：103 V DC/功率85 W/Voltaje: 103 V DC/Potencia: 85W/150NM</t>
  </si>
  <si>
    <t>woccs</t>
  </si>
  <si>
    <t>bfk458-18n/电压127 V DC功率85 W/Voltaje: 127 V DC/Potencia: 85W/150NM</t>
  </si>
  <si>
    <t>0:品牌类型:国产自主；1:出口享惠情况：否；2:用途：主要用于微型电机马达、伺服电机、步进电机，电动叉车电机等小型轻型电机；3:品牌：woccs；4:型号：bfk458-18n/电压127 V DC功率85 W/Voltaje: 127 V DC/Potencia: 85W/150NM</t>
  </si>
  <si>
    <t>FDB 08N205VDC/4NM</t>
  </si>
  <si>
    <t>0:品牌类型:境外其它；1:出口享惠情况：否；2:用途：主要用于微型电机马达、伺服电机、步进电机，电动叉车电机等小型轻型电机；3:品牌：普瑞玛；4:型号：FDB 08N205VDC/4NM</t>
  </si>
  <si>
    <t>德国</t>
  </si>
  <si>
    <t>普瑞玛</t>
  </si>
  <si>
    <t>xrnp-13.8/0.5A</t>
  </si>
  <si>
    <t>0:品牌类型:国产自主；1:出口享惠情况：否；2:用途：主要应用于3.6kV至550kV的电力系统中，用于保护电路和设备免受过电流的损害；3:电压:13.8KV；4:品牌：合肥海畅；5:型号：xrnp-13.8/0.5A</t>
  </si>
  <si>
    <t>多功能表</t>
  </si>
  <si>
    <t>DSZ331 3*100V/1.5(6)A/0.5S级</t>
  </si>
  <si>
    <t>0:品牌类型:国产自主；1:出口享惠情况：否；2:用途：适用于电力系统、工业自动化和建筑自动化等领域；3:品牌：威胜；4:型号：DSZ331 3*100V/1.5(6)A/0.5S级</t>
  </si>
  <si>
    <t>威胜</t>
  </si>
  <si>
    <t>三相电能表</t>
  </si>
  <si>
    <t>DSSD331 20000imp/KWh 20000imp/Kvarh 60Hz  3*100V 3*1.5(6)A</t>
  </si>
  <si>
    <t>0:品牌类型:国产自主；1:出口享惠情况：否；2:用途：主要用于测量三相交流电路中电源输出（或负载消耗）的有功电能；3:品牌：威胜；4:型号：DSSD331 20000imp/KWh 20000imp/Kvarh 60Hz  3*100V 3*1.5(6)A</t>
  </si>
  <si>
    <t>LZZB12-24/180b/2|100/5</t>
  </si>
  <si>
    <t>0:品牌类型:国产自主；1:出口享惠情况：否；2:用途：是用来变换电流的，它主要应用于保护、测量、计量等方面；3：额定容量≤500KV；4：否为液体介质：否:5：大二互:6：LZZB12-24/180b/2|100/5</t>
  </si>
  <si>
    <t>电阻</t>
  </si>
  <si>
    <t>RX21-10W-10Ω</t>
  </si>
  <si>
    <t>8533211000 </t>
  </si>
  <si>
    <t>0:品牌类型:国产自主；1:出口享惠情况：否；2:用途：适用于电子元器设备里；3:品牌：合肥海畅；4:型号：RX21-10W-10Ω</t>
  </si>
  <si>
    <t>高压无功补偿控制器</t>
  </si>
  <si>
    <t>VICMT-S12/5A50/60Hz</t>
  </si>
  <si>
    <t>0:品牌类型:国产自主；1:出口享惠情况：否；2:用途：能够有效补偿无功功率，提高电能质量，降低损耗；3.原理：是通过采样电网的电压和电流信号，经过内部的信号处理和分析，得出电网的无功功率及功率因数；4.电压：110V；5:品牌：海源；6:型号：VICMT-S12/5A50/60Hz</t>
  </si>
  <si>
    <t>海源</t>
  </si>
  <si>
    <t>合计</t>
  </si>
  <si>
    <t>Packing Form:</t>
  </si>
  <si>
    <t>in Cases</t>
  </si>
  <si>
    <t xml:space="preserve">L/C No.: </t>
  </si>
  <si>
    <t>N/A</t>
  </si>
  <si>
    <t>Tel.: +86 (0)562-2821451</t>
  </si>
  <si>
    <t>Fax: +86 (0)562-2821451</t>
  </si>
  <si>
    <t>Packing List</t>
  </si>
  <si>
    <t>Description of Goods</t>
  </si>
  <si>
    <t>Q'TY
(UNIT)</t>
  </si>
  <si>
    <t>G.W.
(kgs)</t>
  </si>
  <si>
    <t>N.W.
(kgs)</t>
  </si>
  <si>
    <t>DIM
(m³)</t>
  </si>
  <si>
    <r>
      <rPr>
        <sz val="6"/>
        <color theme="1"/>
        <rFont val="宋体"/>
        <charset val="134"/>
        <scheme val="minor"/>
      </rPr>
      <t>三相异步电动机</t>
    </r>
    <r>
      <rPr>
        <sz val="6"/>
        <color rgb="FF000000"/>
        <rFont val="Microsoft YaHei"/>
        <charset val="134"/>
      </rPr>
      <t> </t>
    </r>
  </si>
  <si>
    <t>GA-116 l-05d232KN</t>
  </si>
  <si>
    <t>数据采集模块Data Acquisition Module</t>
  </si>
  <si>
    <t>变压器Transformer</t>
  </si>
  <si>
    <t>移动线缆盘Mobile Cable Reel</t>
  </si>
  <si>
    <t>户内高压真空断路器Indoor Vacuum Circuit Breaker</t>
  </si>
  <si>
    <t>蜂鸣器buzzer</t>
  </si>
  <si>
    <t>电压继电器Voltagerelay</t>
  </si>
  <si>
    <t>中间继电器Intermediate Relay</t>
  </si>
  <si>
    <t>熔断器Fuse</t>
  </si>
  <si>
    <t>高压熔断器High-voltage fuse</t>
  </si>
  <si>
    <t>手车式真空断路器Hand - type vacuum circuit breaker</t>
  </si>
  <si>
    <t>三相干式变压器Threephasedrytypetransformer</t>
  </si>
  <si>
    <t>控制变压器Control Transformer</t>
  </si>
  <si>
    <t>电流互感器Current Transformer</t>
  </si>
  <si>
    <t>机械式压力控制器Mechanical pressure controller</t>
  </si>
  <si>
    <t>多功能插座Multi-function socket</t>
  </si>
  <si>
    <t>电磁失电制动器Electromagnetic Holding Brake</t>
  </si>
  <si>
    <t>多功能表Multi-function meter</t>
  </si>
  <si>
    <t>三相电能表Three-Phase Energy Meter</t>
  </si>
  <si>
    <t>电阻Resistance</t>
  </si>
  <si>
    <t>高压无功补偿控制器High Voltage Reactive Power Compensation Controller</t>
  </si>
  <si>
    <t>Total:</t>
  </si>
  <si>
    <t>包装编号</t>
  </si>
  <si>
    <t>包装箱材质</t>
  </si>
  <si>
    <t>货物描述</t>
  </si>
  <si>
    <t>型号</t>
  </si>
  <si>
    <t>数量</t>
  </si>
  <si>
    <t>单位</t>
  </si>
  <si>
    <t>毛重（kg）</t>
  </si>
  <si>
    <t>净重(kg)</t>
  </si>
  <si>
    <t>长（mm)</t>
  </si>
  <si>
    <t>宽（mm）</t>
  </si>
  <si>
    <t>高（mm）</t>
  </si>
  <si>
    <t>体积（m³）</t>
  </si>
  <si>
    <t>能否叠加</t>
  </si>
  <si>
    <t>250301-1-1</t>
  </si>
  <si>
    <t>纸箱</t>
  </si>
  <si>
    <t xml:space="preserve"> 能</t>
  </si>
  <si>
    <t>MN1058-40B/MN1058-50WT</t>
  </si>
  <si>
    <t>250302-1-1</t>
  </si>
  <si>
    <t>木托</t>
  </si>
  <si>
    <t>250303-1-1</t>
  </si>
  <si>
    <t>250304-1-1</t>
  </si>
  <si>
    <t xml:space="preserve">光电传感器
</t>
  </si>
  <si>
    <t xml:space="preserve">WTB250-2N1141 </t>
  </si>
  <si>
    <t>250305-2-1</t>
  </si>
  <si>
    <t>木箱</t>
  </si>
  <si>
    <t xml:space="preserve">LT100-3.0/4P </t>
  </si>
  <si>
    <t>250305-2-2</t>
  </si>
  <si>
    <t>250306-13-01</t>
  </si>
  <si>
    <t>250306-13-02</t>
  </si>
  <si>
    <t>250306-13-03</t>
  </si>
  <si>
    <t>250306-13-04</t>
  </si>
  <si>
    <t>250306-13-05</t>
  </si>
  <si>
    <t>250306-13-06</t>
  </si>
  <si>
    <t>250306-13-07</t>
  </si>
  <si>
    <t>250306-13-08</t>
  </si>
  <si>
    <t>250306-13-09</t>
  </si>
  <si>
    <t>250306-13-10</t>
  </si>
  <si>
    <t>250306-13-11</t>
  </si>
  <si>
    <t>250306-13-12</t>
  </si>
  <si>
    <t>250306-13-13</t>
  </si>
  <si>
    <t>250307-4-1</t>
  </si>
  <si>
    <t>硬质合金钢锯片/SAWBLADE</t>
  </si>
  <si>
    <t>360*2.6*60T</t>
  </si>
  <si>
    <t>250307-4-2</t>
  </si>
  <si>
    <t>250307-4-3</t>
  </si>
  <si>
    <t>250307-4-4</t>
  </si>
  <si>
    <t>250308-1-1</t>
  </si>
  <si>
    <t>250309-3-1</t>
  </si>
  <si>
    <t xml:space="preserve"> 否</t>
  </si>
  <si>
    <t>250309-3-2</t>
  </si>
  <si>
    <t>接头</t>
  </si>
  <si>
    <t>250309-3-3</t>
  </si>
  <si>
    <t>2-1</t>
  </si>
  <si>
    <t>2-2</t>
  </si>
  <si>
    <t>250310-9-1</t>
  </si>
  <si>
    <t>能</t>
  </si>
  <si>
    <t>250310-9-2</t>
  </si>
  <si>
    <t>250310-9-3</t>
  </si>
  <si>
    <t>250310-9-4</t>
  </si>
  <si>
    <t>250310-9-5</t>
  </si>
  <si>
    <t>250310-9-6</t>
  </si>
  <si>
    <t>250310-9-7</t>
  </si>
  <si>
    <t>250310-9-8</t>
  </si>
  <si>
    <t>250310-9-9</t>
  </si>
  <si>
    <t>250311-9-1</t>
  </si>
  <si>
    <t>250311-9-2</t>
  </si>
  <si>
    <t>250311-9-3</t>
  </si>
  <si>
    <t>250311-9-4</t>
  </si>
  <si>
    <t>250311-9-5</t>
  </si>
  <si>
    <t>250311-9-6</t>
  </si>
  <si>
    <t>250311-9-7</t>
  </si>
  <si>
    <t>250311-9-8</t>
  </si>
  <si>
    <t>250311-9-9</t>
  </si>
  <si>
    <t>250312-1-1</t>
  </si>
  <si>
    <t>250313-1-1</t>
  </si>
  <si>
    <t>木箱                Wooden  box</t>
  </si>
  <si>
    <t>1040*1020*700</t>
  </si>
  <si>
    <t>250314-2-1</t>
  </si>
  <si>
    <t>250314-2-2</t>
  </si>
  <si>
    <t>250315-1-1</t>
  </si>
  <si>
    <t>250316-15-1</t>
  </si>
  <si>
    <t>250316-15-2</t>
  </si>
  <si>
    <t>250316-15-3</t>
  </si>
  <si>
    <t>250316-15-4</t>
  </si>
  <si>
    <t>250316-15-5</t>
  </si>
  <si>
    <t>250316-15-6</t>
  </si>
  <si>
    <t>250316-15-7</t>
  </si>
  <si>
    <t>250316-15-8</t>
  </si>
  <si>
    <t>250316-15-9</t>
  </si>
  <si>
    <t>钢架</t>
  </si>
  <si>
    <t>250316-15-10</t>
  </si>
  <si>
    <t>250316-15-11</t>
  </si>
  <si>
    <t xml:space="preserve">否
</t>
  </si>
  <si>
    <t>250316-15-12</t>
  </si>
  <si>
    <t>250316-15-13</t>
  </si>
  <si>
    <t>250316-15-14</t>
  </si>
  <si>
    <t>250316-15-15</t>
  </si>
  <si>
    <t>5-1</t>
  </si>
  <si>
    <t>5-2</t>
  </si>
  <si>
    <t>5-3</t>
  </si>
  <si>
    <t>5-4</t>
  </si>
  <si>
    <t>5-5</t>
  </si>
  <si>
    <t>1-1</t>
  </si>
  <si>
    <t>17-1</t>
  </si>
  <si>
    <t>17-2</t>
  </si>
  <si>
    <r>
      <rPr>
        <sz val="6"/>
        <color theme="1"/>
        <rFont val="Times New Roman"/>
        <charset val="134"/>
      </rPr>
      <t>SG-8/0.22/</t>
    </r>
    <r>
      <rPr>
        <sz val="6"/>
        <color theme="1"/>
        <rFont val="宋体"/>
        <charset val="134"/>
      </rPr>
      <t>容量</t>
    </r>
    <r>
      <rPr>
        <sz val="6"/>
        <color theme="1"/>
        <rFont val="Times New Roman"/>
        <charset val="134"/>
      </rPr>
      <t xml:space="preserve">8KVA </t>
    </r>
    <r>
      <rPr>
        <sz val="6"/>
        <color theme="1"/>
        <rFont val="宋体"/>
        <charset val="134"/>
      </rPr>
      <t>初级电压</t>
    </r>
    <r>
      <rPr>
        <sz val="6"/>
        <color theme="1"/>
        <rFont val="Times New Roman"/>
        <charset val="134"/>
      </rPr>
      <t xml:space="preserve">380VAC </t>
    </r>
    <r>
      <rPr>
        <sz val="6"/>
        <color theme="1"/>
        <rFont val="宋体"/>
        <charset val="134"/>
      </rPr>
      <t>次级电压</t>
    </r>
    <r>
      <rPr>
        <sz val="6"/>
        <color theme="1"/>
        <rFont val="Times New Roman"/>
        <charset val="134"/>
      </rPr>
      <t>220VAC</t>
    </r>
    <r>
      <rPr>
        <sz val="6"/>
        <color theme="1"/>
        <rFont val="宋体"/>
        <charset val="134"/>
      </rPr>
      <t>频率</t>
    </r>
    <r>
      <rPr>
        <sz val="6"/>
        <color theme="1"/>
        <rFont val="Times New Roman"/>
        <charset val="134"/>
      </rPr>
      <t>50/60Hz</t>
    </r>
  </si>
  <si>
    <t>17-3</t>
  </si>
  <si>
    <t>17-4</t>
  </si>
  <si>
    <r>
      <rPr>
        <sz val="6"/>
        <color theme="1"/>
        <rFont val="Times New Roman"/>
        <charset val="134"/>
      </rPr>
      <t>SG-50KVA/</t>
    </r>
    <r>
      <rPr>
        <sz val="6"/>
        <color theme="1"/>
        <rFont val="宋体"/>
        <charset val="134"/>
      </rPr>
      <t>容量</t>
    </r>
    <r>
      <rPr>
        <sz val="6"/>
        <color theme="1"/>
        <rFont val="Times New Roman"/>
        <charset val="134"/>
      </rPr>
      <t xml:space="preserve">50KVA </t>
    </r>
    <r>
      <rPr>
        <sz val="6"/>
        <color theme="1"/>
        <rFont val="宋体"/>
        <charset val="134"/>
      </rPr>
      <t>初级电压</t>
    </r>
    <r>
      <rPr>
        <sz val="6"/>
        <color theme="1"/>
        <rFont val="Times New Roman"/>
        <charset val="134"/>
      </rPr>
      <t xml:space="preserve">480V </t>
    </r>
    <r>
      <rPr>
        <sz val="6"/>
        <color theme="1"/>
        <rFont val="宋体"/>
        <charset val="134"/>
      </rPr>
      <t>次级电压</t>
    </r>
    <r>
      <rPr>
        <sz val="6"/>
        <color theme="1"/>
        <rFont val="Times New Roman"/>
        <charset val="134"/>
      </rPr>
      <t>380V</t>
    </r>
    <r>
      <rPr>
        <sz val="6"/>
        <color theme="1"/>
        <rFont val="宋体"/>
        <charset val="134"/>
      </rPr>
      <t>频率</t>
    </r>
    <r>
      <rPr>
        <sz val="6"/>
        <color theme="1"/>
        <rFont val="Times New Roman"/>
        <charset val="134"/>
      </rPr>
      <t>50/60Hz</t>
    </r>
  </si>
  <si>
    <t>17-5</t>
  </si>
  <si>
    <t>17-6</t>
  </si>
  <si>
    <r>
      <rPr>
        <sz val="6"/>
        <color theme="1"/>
        <rFont val="Times New Roman"/>
        <charset val="134"/>
      </rPr>
      <t>AD-20KVA</t>
    </r>
    <r>
      <rPr>
        <sz val="6"/>
        <color theme="1"/>
        <rFont val="宋体"/>
        <charset val="134"/>
      </rPr>
      <t>容量</t>
    </r>
    <r>
      <rPr>
        <sz val="6"/>
        <color theme="1"/>
        <rFont val="Times New Roman"/>
        <charset val="134"/>
      </rPr>
      <t xml:space="preserve">20KVA </t>
    </r>
    <r>
      <rPr>
        <sz val="6"/>
        <color theme="1"/>
        <rFont val="宋体"/>
        <charset val="134"/>
      </rPr>
      <t>输入</t>
    </r>
    <r>
      <rPr>
        <sz val="6"/>
        <color theme="1"/>
        <rFont val="Times New Roman"/>
        <charset val="134"/>
      </rPr>
      <t>460V</t>
    </r>
    <r>
      <rPr>
        <sz val="6"/>
        <color theme="1"/>
        <rFont val="宋体"/>
        <charset val="134"/>
      </rPr>
      <t>输出</t>
    </r>
    <r>
      <rPr>
        <sz val="6"/>
        <color theme="1"/>
        <rFont val="Times New Roman"/>
        <charset val="134"/>
      </rPr>
      <t>40V</t>
    </r>
  </si>
  <si>
    <t>17-7</t>
  </si>
  <si>
    <r>
      <rPr>
        <sz val="6"/>
        <color theme="1"/>
        <rFont val="Times New Roman"/>
        <charset val="134"/>
      </rPr>
      <t>AD-20KVA</t>
    </r>
    <r>
      <rPr>
        <sz val="6"/>
        <color theme="1"/>
        <rFont val="宋体"/>
        <charset val="134"/>
      </rPr>
      <t>容量</t>
    </r>
    <r>
      <rPr>
        <sz val="6"/>
        <color theme="1"/>
        <rFont val="Times New Roman"/>
        <charset val="134"/>
      </rPr>
      <t xml:space="preserve">20KVA </t>
    </r>
    <r>
      <rPr>
        <sz val="6"/>
        <color theme="1"/>
        <rFont val="宋体"/>
        <charset val="134"/>
      </rPr>
      <t>输入</t>
    </r>
    <r>
      <rPr>
        <sz val="6"/>
        <color theme="1"/>
        <rFont val="Times New Roman"/>
        <charset val="134"/>
      </rPr>
      <t>480V</t>
    </r>
    <r>
      <rPr>
        <sz val="6"/>
        <color theme="1"/>
        <rFont val="宋体"/>
        <charset val="134"/>
      </rPr>
      <t>输出</t>
    </r>
    <r>
      <rPr>
        <sz val="6"/>
        <color theme="1"/>
        <rFont val="Times New Roman"/>
        <charset val="134"/>
      </rPr>
      <t>380V</t>
    </r>
  </si>
  <si>
    <t>17-8</t>
  </si>
  <si>
    <r>
      <rPr>
        <sz val="6"/>
        <color theme="1"/>
        <rFont val="Times New Roman"/>
        <charset val="134"/>
      </rPr>
      <t xml:space="preserve">BQSG-10KVA </t>
    </r>
    <r>
      <rPr>
        <sz val="6"/>
        <color theme="1"/>
        <rFont val="宋体"/>
        <charset val="134"/>
      </rPr>
      <t>输入</t>
    </r>
    <r>
      <rPr>
        <sz val="6"/>
        <color theme="1"/>
        <rFont val="Times New Roman"/>
        <charset val="134"/>
      </rPr>
      <t xml:space="preserve">460 </t>
    </r>
    <r>
      <rPr>
        <sz val="6"/>
        <color theme="1"/>
        <rFont val="宋体"/>
        <charset val="134"/>
      </rPr>
      <t>输出</t>
    </r>
    <r>
      <rPr>
        <sz val="6"/>
        <color theme="1"/>
        <rFont val="Times New Roman"/>
        <charset val="134"/>
      </rPr>
      <t>380V 60Hz</t>
    </r>
  </si>
  <si>
    <t>17-9</t>
  </si>
  <si>
    <t>17-10</t>
  </si>
  <si>
    <t>17-11</t>
  </si>
  <si>
    <t>17-12</t>
  </si>
  <si>
    <t>17-13</t>
  </si>
  <si>
    <t>17-14</t>
  </si>
  <si>
    <t>17-15</t>
  </si>
  <si>
    <t>17-16</t>
  </si>
  <si>
    <r>
      <rPr>
        <sz val="6"/>
        <color theme="1"/>
        <rFont val="Times New Roman"/>
        <charset val="134"/>
      </rPr>
      <t>bfk458-18n/</t>
    </r>
    <r>
      <rPr>
        <sz val="6"/>
        <color theme="1"/>
        <rFont val="宋体"/>
        <charset val="134"/>
      </rPr>
      <t>电压</t>
    </r>
    <r>
      <rPr>
        <sz val="6"/>
        <color theme="1"/>
        <rFont val="Times New Roman"/>
        <charset val="134"/>
      </rPr>
      <t>127 V DC</t>
    </r>
    <r>
      <rPr>
        <sz val="6"/>
        <color theme="1"/>
        <rFont val="宋体"/>
        <charset val="134"/>
      </rPr>
      <t>功率</t>
    </r>
    <r>
      <rPr>
        <sz val="6"/>
        <color theme="1"/>
        <rFont val="Times New Roman"/>
        <charset val="134"/>
      </rPr>
      <t>85 W/Voltaje: 127 V DC/Potencia: 85W/150NM</t>
    </r>
  </si>
  <si>
    <t>17-17</t>
  </si>
  <si>
    <r>
      <rPr>
        <sz val="6"/>
        <color theme="1"/>
        <rFont val="Times New Roman"/>
        <charset val="134"/>
      </rPr>
      <t>GN-403*10m/10A/250V/2500W/4</t>
    </r>
    <r>
      <rPr>
        <sz val="6"/>
        <color theme="1"/>
        <rFont val="宋体"/>
        <charset val="134"/>
      </rPr>
      <t>二孔</t>
    </r>
    <r>
      <rPr>
        <sz val="6"/>
        <color theme="1"/>
        <rFont val="Times New Roman"/>
        <charset val="134"/>
      </rPr>
      <t>+4</t>
    </r>
    <r>
      <rPr>
        <sz val="6"/>
        <color theme="1"/>
        <rFont val="宋体"/>
        <charset val="134"/>
      </rPr>
      <t>三孔白色</t>
    </r>
  </si>
  <si>
    <r>
      <rPr>
        <sz val="6"/>
        <color theme="1"/>
        <rFont val="Times New Roman"/>
        <charset val="134"/>
      </rPr>
      <t>DSZ331 3*100V/1.5(6)A/0.5S</t>
    </r>
    <r>
      <rPr>
        <sz val="6"/>
        <color theme="1"/>
        <rFont val="宋体"/>
        <charset val="134"/>
      </rPr>
      <t>级</t>
    </r>
  </si>
  <si>
    <r>
      <rPr>
        <sz val="6"/>
        <color theme="1"/>
        <rFont val="Times New Roman"/>
        <charset val="134"/>
      </rPr>
      <t>RX21-10W-10</t>
    </r>
    <r>
      <rPr>
        <sz val="6"/>
        <color theme="1"/>
        <rFont val="宋体"/>
        <charset val="134"/>
      </rPr>
      <t>Ω</t>
    </r>
  </si>
</sst>
</file>

<file path=xl/styles.xml><?xml version="1.0" encoding="utf-8"?>
<styleSheet xmlns="http://schemas.openxmlformats.org/spreadsheetml/2006/main">
  <numFmts count="12">
    <numFmt numFmtId="176" formatCode="0.00_ ;[Red]\-0.00\ "/>
    <numFmt numFmtId="177" formatCode="0.00_ "/>
    <numFmt numFmtId="43" formatCode="_ * #,##0.00_ ;_ * \-#,##0.00_ ;_ * &quot;-&quot;??_ ;_ @_ "/>
    <numFmt numFmtId="178" formatCode="#,##0.00_ "/>
    <numFmt numFmtId="179" formatCode="0.000"/>
    <numFmt numFmtId="42" formatCode="_ &quot;￥&quot;* #,##0_ ;_ &quot;￥&quot;* \-#,##0_ ;_ &quot;￥&quot;* &quot;-&quot;_ ;_ @_ "/>
    <numFmt numFmtId="41" formatCode="_ * #,##0_ ;_ * \-#,##0_ ;_ * &quot;-&quot;_ ;_ @_ "/>
    <numFmt numFmtId="44" formatCode="_ &quot;￥&quot;* #,##0.00_ ;_ &quot;￥&quot;* \-#,##0.00_ ;_ &quot;￥&quot;* &quot;-&quot;??_ ;_ @_ "/>
    <numFmt numFmtId="180" formatCode="0.00_);[Red]\(0.00\)"/>
    <numFmt numFmtId="181" formatCode="0.0_);[Red]\(0.0\)"/>
    <numFmt numFmtId="182" formatCode="0_);[Red]\(0\)"/>
    <numFmt numFmtId="183" formatCode="#,##0.000_ "/>
  </numFmts>
  <fonts count="50">
    <font>
      <sz val="11"/>
      <color theme="1"/>
      <name val="宋体"/>
      <charset val="134"/>
      <scheme val="minor"/>
    </font>
    <font>
      <sz val="9"/>
      <name val="宋体"/>
      <charset val="134"/>
    </font>
    <font>
      <sz val="9"/>
      <color theme="1"/>
      <name val="宋体"/>
      <charset val="134"/>
      <scheme val="minor"/>
    </font>
    <font>
      <sz val="9"/>
      <color rgb="FF000000"/>
      <name val="宋体"/>
      <charset val="134"/>
      <scheme val="minor"/>
    </font>
    <font>
      <sz val="6"/>
      <name val="宋体"/>
      <charset val="134"/>
    </font>
    <font>
      <sz val="6"/>
      <color theme="1"/>
      <name val="宋体"/>
      <charset val="134"/>
      <scheme val="minor"/>
    </font>
    <font>
      <sz val="8"/>
      <name val="宋体"/>
      <charset val="134"/>
    </font>
    <font>
      <sz val="10"/>
      <color theme="1"/>
      <name val="宋体"/>
      <charset val="134"/>
      <scheme val="minor"/>
    </font>
    <font>
      <sz val="10"/>
      <name val="宋体"/>
      <charset val="134"/>
    </font>
    <font>
      <sz val="6"/>
      <color theme="1"/>
      <name val="宋体"/>
      <charset val="134"/>
    </font>
    <font>
      <sz val="6"/>
      <color rgb="FF000000"/>
      <name val="微软雅黑"/>
      <charset val="134"/>
    </font>
    <font>
      <sz val="6"/>
      <color theme="1"/>
      <name val="Times New Roman"/>
      <charset val="134"/>
    </font>
    <font>
      <sz val="6"/>
      <color rgb="FF000000"/>
      <name val="宋体"/>
      <charset val="134"/>
    </font>
    <font>
      <b/>
      <sz val="11"/>
      <color theme="1"/>
      <name val="宋体"/>
      <charset val="134"/>
      <scheme val="minor"/>
    </font>
    <font>
      <sz val="8"/>
      <color theme="1"/>
      <name val="宋体"/>
      <charset val="134"/>
      <scheme val="minor"/>
    </font>
    <font>
      <b/>
      <sz val="9"/>
      <color theme="1"/>
      <name val="Arial"/>
      <charset val="134"/>
    </font>
    <font>
      <sz val="9"/>
      <color theme="1"/>
      <name val="Arial"/>
      <charset val="134"/>
    </font>
    <font>
      <b/>
      <sz val="16"/>
      <color theme="1"/>
      <name val="Arial"/>
      <charset val="134"/>
    </font>
    <font>
      <sz val="8"/>
      <color rgb="FF333333"/>
      <name val="宋体"/>
      <charset val="134"/>
    </font>
    <font>
      <sz val="8"/>
      <color theme="1"/>
      <name val="宋体"/>
      <charset val="134"/>
    </font>
    <font>
      <b/>
      <sz val="9"/>
      <color theme="1"/>
      <name val="宋体"/>
      <charset val="134"/>
    </font>
    <font>
      <sz val="9"/>
      <name val="宋体"/>
      <charset val="134"/>
      <scheme val="minor"/>
    </font>
    <font>
      <sz val="8"/>
      <name val="宋体"/>
      <charset val="134"/>
      <scheme val="minor"/>
    </font>
    <font>
      <sz val="6"/>
      <name val="宋体"/>
      <charset val="134"/>
      <scheme val="minor"/>
    </font>
    <font>
      <sz val="9"/>
      <color rgb="FF666666"/>
      <name val="宋体"/>
      <charset val="134"/>
      <scheme val="minor"/>
    </font>
    <font>
      <sz val="8"/>
      <color rgb="FF666666"/>
      <name val="宋体"/>
      <charset val="134"/>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u/>
      <sz val="11"/>
      <color rgb="FF0000FF"/>
      <name val="宋体"/>
      <charset val="0"/>
      <scheme val="minor"/>
    </font>
    <font>
      <sz val="12"/>
      <color indexed="8"/>
      <name val="宋体"/>
      <charset val="134"/>
    </font>
    <font>
      <sz val="12"/>
      <name val="宋体"/>
      <charset val="134"/>
    </font>
    <font>
      <sz val="11"/>
      <color rgb="FF9C65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b/>
      <sz val="11"/>
      <color theme="1"/>
      <name val="宋体"/>
      <charset val="0"/>
      <scheme val="minor"/>
    </font>
    <font>
      <b/>
      <sz val="11"/>
      <color rgb="FFFA7D00"/>
      <name val="宋体"/>
      <charset val="0"/>
      <scheme val="minor"/>
    </font>
    <font>
      <b/>
      <sz val="13"/>
      <color theme="3"/>
      <name val="宋体"/>
      <charset val="134"/>
      <scheme val="minor"/>
    </font>
    <font>
      <sz val="6"/>
      <color rgb="FF000000"/>
      <name val="Microsoft YaHei"/>
      <charset val="134"/>
    </font>
    <font>
      <sz val="9"/>
      <color theme="1"/>
      <name val="宋体"/>
      <charset val="134"/>
    </font>
    <font>
      <sz val="8"/>
      <color rgb="FF000000"/>
      <name val="宋体"/>
      <charset val="134"/>
    </font>
  </fonts>
  <fills count="36">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theme="0"/>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dashDot">
        <color auto="1"/>
      </top>
      <bottom/>
      <diagonal/>
    </border>
    <border>
      <left/>
      <right/>
      <top/>
      <bottom style="dashDot">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64">
    <xf numFmtId="0" fontId="0" fillId="0" borderId="0">
      <alignment vertical="center"/>
    </xf>
    <xf numFmtId="42" fontId="0" fillId="0" borderId="0" applyFont="0" applyFill="0" applyBorder="0" applyAlignment="0" applyProtection="0">
      <alignment vertical="center"/>
    </xf>
    <xf numFmtId="0" fontId="27" fillId="21" borderId="0" applyNumberFormat="0" applyBorder="0" applyAlignment="0" applyProtection="0">
      <alignment vertical="center"/>
    </xf>
    <xf numFmtId="0" fontId="33"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8" borderId="0" applyNumberFormat="0" applyBorder="0" applyAlignment="0" applyProtection="0">
      <alignment vertical="center"/>
    </xf>
    <xf numFmtId="0" fontId="26" fillId="5" borderId="0" applyNumberFormat="0" applyBorder="0" applyAlignment="0" applyProtection="0">
      <alignment vertical="center"/>
    </xf>
    <xf numFmtId="43" fontId="0" fillId="0" borderId="0" applyFont="0" applyFill="0" applyBorder="0" applyAlignment="0" applyProtection="0">
      <alignment vertical="center"/>
    </xf>
    <xf numFmtId="0" fontId="39" fillId="0" borderId="0"/>
    <xf numFmtId="0" fontId="29" fillId="20"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0" borderId="0">
      <alignment vertical="center"/>
    </xf>
    <xf numFmtId="0" fontId="0" fillId="31" borderId="15" applyNumberFormat="0" applyFont="0" applyAlignment="0" applyProtection="0">
      <alignment vertical="center"/>
    </xf>
    <xf numFmtId="0" fontId="29" fillId="30" borderId="0" applyNumberFormat="0" applyBorder="0" applyAlignment="0" applyProtection="0">
      <alignment vertical="center"/>
    </xf>
    <xf numFmtId="0" fontId="3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10" applyNumberFormat="0" applyFill="0" applyAlignment="0" applyProtection="0">
      <alignment vertical="center"/>
    </xf>
    <xf numFmtId="0" fontId="46" fillId="0" borderId="10" applyNumberFormat="0" applyFill="0" applyAlignment="0" applyProtection="0">
      <alignment vertical="center"/>
    </xf>
    <xf numFmtId="0" fontId="29" fillId="16" borderId="0" applyNumberFormat="0" applyBorder="0" applyAlignment="0" applyProtection="0">
      <alignment vertical="center"/>
    </xf>
    <xf numFmtId="0" fontId="32" fillId="0" borderId="17" applyNumberFormat="0" applyFill="0" applyAlignment="0" applyProtection="0">
      <alignment vertical="center"/>
    </xf>
    <xf numFmtId="0" fontId="29" fillId="29" borderId="0" applyNumberFormat="0" applyBorder="0" applyAlignment="0" applyProtection="0">
      <alignment vertical="center"/>
    </xf>
    <xf numFmtId="0" fontId="42" fillId="28" borderId="14" applyNumberFormat="0" applyAlignment="0" applyProtection="0">
      <alignment vertical="center"/>
    </xf>
    <xf numFmtId="0" fontId="45" fillId="28" borderId="11" applyNumberFormat="0" applyAlignment="0" applyProtection="0">
      <alignment vertical="center"/>
    </xf>
    <xf numFmtId="0" fontId="34" fillId="15" borderId="12" applyNumberFormat="0" applyAlignment="0" applyProtection="0">
      <alignment vertical="center"/>
    </xf>
    <xf numFmtId="0" fontId="27" fillId="14" borderId="0" applyNumberFormat="0" applyBorder="0" applyAlignment="0" applyProtection="0">
      <alignment vertical="center"/>
    </xf>
    <xf numFmtId="0" fontId="29" fillId="35" borderId="0" applyNumberFormat="0" applyBorder="0" applyAlignment="0" applyProtection="0">
      <alignment vertical="center"/>
    </xf>
    <xf numFmtId="0" fontId="36" fillId="0" borderId="13" applyNumberFormat="0" applyFill="0" applyAlignment="0" applyProtection="0">
      <alignment vertical="center"/>
    </xf>
    <xf numFmtId="0" fontId="44" fillId="0" borderId="16" applyNumberFormat="0" applyFill="0" applyAlignment="0" applyProtection="0">
      <alignment vertical="center"/>
    </xf>
    <xf numFmtId="0" fontId="28" fillId="7" borderId="0" applyNumberFormat="0" applyBorder="0" applyAlignment="0" applyProtection="0">
      <alignment vertical="center"/>
    </xf>
    <xf numFmtId="0" fontId="40" fillId="25" borderId="0" applyNumberFormat="0" applyBorder="0" applyAlignment="0" applyProtection="0">
      <alignment vertical="center"/>
    </xf>
    <xf numFmtId="0" fontId="27" fillId="6" borderId="0" applyNumberFormat="0" applyBorder="0" applyAlignment="0" applyProtection="0">
      <alignment vertical="center"/>
    </xf>
    <xf numFmtId="0" fontId="29" fillId="34" borderId="0" applyNumberFormat="0" applyBorder="0" applyAlignment="0" applyProtection="0">
      <alignment vertical="center"/>
    </xf>
    <xf numFmtId="0" fontId="27" fillId="33" borderId="0" applyNumberFormat="0" applyBorder="0" applyAlignment="0" applyProtection="0">
      <alignment vertical="center"/>
    </xf>
    <xf numFmtId="0" fontId="27" fillId="24" borderId="0" applyNumberFormat="0" applyBorder="0" applyAlignment="0" applyProtection="0">
      <alignment vertical="center"/>
    </xf>
    <xf numFmtId="0" fontId="27" fillId="23" borderId="0" applyNumberFormat="0" applyBorder="0" applyAlignment="0" applyProtection="0">
      <alignment vertical="center"/>
    </xf>
    <xf numFmtId="0" fontId="27" fillId="13" borderId="0" applyNumberFormat="0" applyBorder="0" applyAlignment="0" applyProtection="0">
      <alignment vertical="center"/>
    </xf>
    <xf numFmtId="0" fontId="29" fillId="32" borderId="0" applyNumberFormat="0" applyBorder="0" applyAlignment="0" applyProtection="0">
      <alignment vertical="center"/>
    </xf>
    <xf numFmtId="0" fontId="29" fillId="27" borderId="0" applyNumberFormat="0" applyBorder="0" applyAlignment="0" applyProtection="0">
      <alignment vertical="center"/>
    </xf>
    <xf numFmtId="0" fontId="27" fillId="22" borderId="0" applyNumberFormat="0" applyBorder="0" applyAlignment="0" applyProtection="0">
      <alignment vertical="center"/>
    </xf>
    <xf numFmtId="0" fontId="39" fillId="0" borderId="0"/>
    <xf numFmtId="0" fontId="27" fillId="12" borderId="0" applyNumberFormat="0" applyBorder="0" applyAlignment="0" applyProtection="0">
      <alignment vertical="center"/>
    </xf>
    <xf numFmtId="0" fontId="29" fillId="11" borderId="0" applyNumberFormat="0" applyBorder="0" applyAlignment="0" applyProtection="0">
      <alignment vertical="center"/>
    </xf>
    <xf numFmtId="0" fontId="27" fillId="19" borderId="0" applyNumberFormat="0" applyBorder="0" applyAlignment="0" applyProtection="0">
      <alignment vertical="center"/>
    </xf>
    <xf numFmtId="0" fontId="29" fillId="9" borderId="0" applyNumberFormat="0" applyBorder="0" applyAlignment="0" applyProtection="0">
      <alignment vertical="center"/>
    </xf>
    <xf numFmtId="0" fontId="29" fillId="18" borderId="0" applyNumberFormat="0" applyBorder="0" applyAlignment="0" applyProtection="0">
      <alignment vertical="center"/>
    </xf>
    <xf numFmtId="0" fontId="38" fillId="0" borderId="0">
      <alignment vertical="center"/>
    </xf>
    <xf numFmtId="0" fontId="0" fillId="0" borderId="0">
      <alignment vertical="center"/>
    </xf>
    <xf numFmtId="0" fontId="27" fillId="26" borderId="0" applyNumberFormat="0" applyBorder="0" applyAlignment="0" applyProtection="0">
      <alignment vertical="center"/>
    </xf>
    <xf numFmtId="0" fontId="0" fillId="0" borderId="0">
      <alignment vertical="center"/>
    </xf>
    <xf numFmtId="0" fontId="29" fillId="17" borderId="0" applyNumberFormat="0" applyBorder="0" applyAlignment="0" applyProtection="0">
      <alignment vertical="center"/>
    </xf>
    <xf numFmtId="0" fontId="39" fillId="0" borderId="0"/>
    <xf numFmtId="0" fontId="0" fillId="0" borderId="0">
      <alignment vertical="center"/>
    </xf>
    <xf numFmtId="0" fontId="39" fillId="0" borderId="0"/>
    <xf numFmtId="0" fontId="39" fillId="0" borderId="0">
      <alignment vertical="center"/>
    </xf>
    <xf numFmtId="0" fontId="39" fillId="0" borderId="0"/>
    <xf numFmtId="0" fontId="0" fillId="0" borderId="0">
      <alignment vertical="center"/>
    </xf>
    <xf numFmtId="0" fontId="0" fillId="0" borderId="0">
      <alignment vertical="center"/>
    </xf>
    <xf numFmtId="0" fontId="39" fillId="0" borderId="0"/>
    <xf numFmtId="0" fontId="0" fillId="0" borderId="0">
      <alignment vertical="center"/>
    </xf>
  </cellStyleXfs>
  <cellXfs count="229">
    <xf numFmtId="0" fontId="0" fillId="0" borderId="0" xfId="0">
      <alignment vertical="center"/>
    </xf>
    <xf numFmtId="0" fontId="0" fillId="0" borderId="0" xfId="0" applyFont="1" applyFill="1">
      <alignment vertical="center"/>
    </xf>
    <xf numFmtId="0" fontId="0" fillId="2" borderId="0" xfId="0" applyFont="1" applyFill="1">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horizontal="left" vertical="center"/>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ill="1" applyBorder="1" applyAlignment="1">
      <alignment horizontal="center" vertical="center"/>
    </xf>
    <xf numFmtId="49" fontId="1" fillId="2" borderId="1" xfId="0" applyNumberFormat="1" applyFont="1" applyFill="1" applyBorder="1" applyAlignment="1">
      <alignment horizontal="center" vertical="center"/>
    </xf>
    <xf numFmtId="58"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58" fontId="1" fillId="0" borderId="1" xfId="0" applyNumberFormat="1" applyFont="1" applyFill="1" applyBorder="1" applyAlignment="1">
      <alignment horizontal="left" vertical="center"/>
    </xf>
    <xf numFmtId="0" fontId="1" fillId="0"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178" fontId="2" fillId="2" borderId="1" xfId="0" applyNumberFormat="1" applyFont="1" applyFill="1" applyBorder="1" applyAlignment="1">
      <alignment horizontal="center" vertical="center"/>
    </xf>
    <xf numFmtId="177" fontId="1" fillId="2" borderId="1" xfId="0" applyNumberFormat="1" applyFont="1" applyFill="1" applyBorder="1" applyAlignment="1">
      <alignment horizontal="center" vertical="center"/>
    </xf>
    <xf numFmtId="58" fontId="1" fillId="0" borderId="1" xfId="0" applyNumberFormat="1" applyFont="1" applyFill="1" applyBorder="1" applyAlignment="1">
      <alignment horizontal="center" vertical="center"/>
    </xf>
    <xf numFmtId="0" fontId="1" fillId="0" borderId="2" xfId="0" applyFont="1" applyFill="1" applyBorder="1" applyAlignment="1">
      <alignment horizontal="center" vertical="center" wrapText="1"/>
    </xf>
    <xf numFmtId="178" fontId="2"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xf>
    <xf numFmtId="58" fontId="4"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177" fontId="4"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58" fontId="4"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78" fontId="5"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Fill="1" applyAlignment="1">
      <alignment horizontal="center" vertical="center" wrapText="1"/>
    </xf>
    <xf numFmtId="0" fontId="1" fillId="2" borderId="3" xfId="0" applyFont="1" applyFill="1" applyBorder="1" applyAlignment="1">
      <alignment horizontal="center" vertical="center"/>
    </xf>
    <xf numFmtId="179" fontId="1"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0" xfId="0" applyFont="1" applyFill="1" applyAlignment="1">
      <alignment horizontal="center" vertical="center"/>
    </xf>
    <xf numFmtId="0" fontId="1" fillId="0" borderId="3" xfId="0" applyFont="1" applyFill="1" applyBorder="1" applyAlignment="1">
      <alignment horizontal="center" vertical="center"/>
    </xf>
    <xf numFmtId="179" fontId="1"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0" xfId="0" applyFont="1" applyFill="1" applyAlignment="1">
      <alignment horizontal="center" vertical="center"/>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 xfId="0" applyFont="1" applyFill="1" applyBorder="1" applyAlignment="1">
      <alignment horizontal="center" vertical="center"/>
    </xf>
    <xf numFmtId="0" fontId="4" fillId="0" borderId="3" xfId="0" applyFont="1" applyFill="1" applyBorder="1" applyAlignment="1">
      <alignment horizontal="center" vertical="center"/>
    </xf>
    <xf numFmtId="17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7"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180" fontId="2"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180" fontId="5" fillId="2" borderId="1"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xf>
    <xf numFmtId="58" fontId="6" fillId="2"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xf>
    <xf numFmtId="0" fontId="10" fillId="2" borderId="1" xfId="0" applyFont="1" applyFill="1" applyBorder="1" applyAlignment="1">
      <alignment horizontal="center" vertical="center" wrapText="1"/>
    </xf>
    <xf numFmtId="0" fontId="11" fillId="2" borderId="1" xfId="0" applyFont="1" applyFill="1" applyBorder="1" applyAlignment="1">
      <alignment horizontal="left"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6" fillId="4" borderId="1" xfId="0" applyNumberFormat="1" applyFont="1" applyFill="1" applyBorder="1" applyAlignment="1">
      <alignment horizontal="center" vertical="center"/>
    </xf>
    <xf numFmtId="58" fontId="6" fillId="4" borderId="1" xfId="0" applyNumberFormat="1" applyFont="1" applyFill="1" applyBorder="1" applyAlignment="1">
      <alignment horizontal="center" vertical="center"/>
    </xf>
    <xf numFmtId="0" fontId="9" fillId="4"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3" borderId="1" xfId="0" applyFont="1" applyFill="1" applyBorder="1" applyAlignment="1">
      <alignment vertical="center" wrapText="1"/>
    </xf>
    <xf numFmtId="0" fontId="12" fillId="0" borderId="1" xfId="0" applyFont="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4" borderId="1" xfId="0" applyFont="1" applyFill="1" applyBorder="1" applyAlignment="1">
      <alignment horizontal="center" vertical="center"/>
    </xf>
    <xf numFmtId="181" fontId="6" fillId="4" borderId="1" xfId="0" applyNumberFormat="1" applyFont="1" applyFill="1" applyBorder="1" applyAlignment="1">
      <alignment horizontal="center" vertical="center"/>
    </xf>
    <xf numFmtId="49" fontId="6" fillId="4" borderId="1" xfId="0" applyNumberFormat="1" applyFont="1" applyFill="1" applyBorder="1" applyAlignment="1">
      <alignment vertical="center"/>
    </xf>
    <xf numFmtId="58" fontId="6" fillId="4" borderId="1" xfId="0" applyNumberFormat="1" applyFont="1" applyFill="1" applyBorder="1" applyAlignment="1">
      <alignment vertical="center"/>
    </xf>
    <xf numFmtId="181" fontId="6" fillId="4" borderId="1" xfId="0" applyNumberFormat="1" applyFont="1" applyFill="1" applyBorder="1" applyAlignment="1">
      <alignment vertical="center"/>
    </xf>
    <xf numFmtId="0" fontId="11" fillId="0" borderId="1" xfId="0" applyFont="1" applyBorder="1" applyAlignment="1">
      <alignment horizontal="left" vertical="top" wrapText="1"/>
    </xf>
    <xf numFmtId="0" fontId="9" fillId="4" borderId="1" xfId="0" applyFont="1" applyFill="1" applyBorder="1" applyAlignment="1">
      <alignment horizontal="center" vertical="top" wrapText="1"/>
    </xf>
    <xf numFmtId="0" fontId="9" fillId="0" borderId="1" xfId="0" applyFont="1" applyBorder="1" applyAlignment="1">
      <alignment horizontal="left" vertical="top" wrapText="1"/>
    </xf>
    <xf numFmtId="0" fontId="4" fillId="0" borderId="1" xfId="0" applyFont="1" applyFill="1" applyBorder="1" applyAlignment="1">
      <alignment horizontal="center" vertical="center" wrapText="1"/>
    </xf>
    <xf numFmtId="0" fontId="13" fillId="2" borderId="0" xfId="0" applyFont="1" applyFill="1" applyAlignment="1">
      <alignment horizontal="center" vertical="center"/>
    </xf>
    <xf numFmtId="0" fontId="14"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182" fontId="1" fillId="2" borderId="1" xfId="0" applyNumberFormat="1" applyFont="1" applyFill="1" applyBorder="1" applyAlignment="1">
      <alignment horizontal="center" vertical="center"/>
    </xf>
    <xf numFmtId="0" fontId="13" fillId="0" borderId="0" xfId="0" applyFont="1" applyAlignment="1">
      <alignment horizontal="left" vertical="center"/>
    </xf>
    <xf numFmtId="180" fontId="6" fillId="4" borderId="1" xfId="0" applyNumberFormat="1" applyFont="1" applyFill="1" applyBorder="1" applyAlignment="1">
      <alignment horizontal="center" vertical="center"/>
    </xf>
    <xf numFmtId="182" fontId="6" fillId="4" borderId="1" xfId="0" applyNumberFormat="1" applyFont="1" applyFill="1" applyBorder="1" applyAlignment="1">
      <alignment horizontal="center" vertical="center"/>
    </xf>
    <xf numFmtId="179" fontId="6" fillId="4" borderId="1" xfId="0" applyNumberFormat="1" applyFont="1" applyFill="1" applyBorder="1" applyAlignment="1">
      <alignment horizontal="center" vertical="center"/>
    </xf>
    <xf numFmtId="182" fontId="6" fillId="4" borderId="1" xfId="0" applyNumberFormat="1" applyFont="1" applyFill="1" applyBorder="1" applyAlignment="1">
      <alignment vertical="center"/>
    </xf>
    <xf numFmtId="180" fontId="6" fillId="4" borderId="1" xfId="0" applyNumberFormat="1" applyFont="1" applyFill="1" applyBorder="1" applyAlignment="1">
      <alignment vertical="center"/>
    </xf>
    <xf numFmtId="179" fontId="13" fillId="2" borderId="0" xfId="0" applyNumberFormat="1" applyFont="1" applyFill="1">
      <alignment vertical="center"/>
    </xf>
    <xf numFmtId="0" fontId="0" fillId="0" borderId="0" xfId="0" applyFill="1">
      <alignment vertical="center"/>
    </xf>
    <xf numFmtId="0" fontId="15" fillId="0" borderId="0" xfId="0" applyFont="1" applyFill="1" applyAlignment="1">
      <alignment horizontal="left" vertical="center" wrapText="1"/>
    </xf>
    <xf numFmtId="0" fontId="16" fillId="0" borderId="0" xfId="0" applyFont="1" applyFill="1" applyAlignment="1">
      <alignment vertical="center" wrapText="1"/>
    </xf>
    <xf numFmtId="0" fontId="16" fillId="0" borderId="0" xfId="0" applyFont="1" applyFill="1" applyAlignment="1">
      <alignment horizontal="left" vertical="center"/>
    </xf>
    <xf numFmtId="14" fontId="16" fillId="0" borderId="0" xfId="0" applyNumberFormat="1" applyFont="1" applyFill="1" applyAlignment="1">
      <alignment horizontal="left" vertical="center"/>
    </xf>
    <xf numFmtId="0" fontId="16" fillId="0" borderId="0" xfId="0" applyFont="1" applyFill="1">
      <alignment vertical="center"/>
    </xf>
    <xf numFmtId="0" fontId="16" fillId="0" borderId="0" xfId="0" applyFont="1" applyFill="1" applyAlignment="1">
      <alignment horizontal="left" vertical="center" wrapText="1"/>
    </xf>
    <xf numFmtId="0" fontId="17" fillId="0" borderId="0" xfId="0" applyFont="1" applyFill="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2"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180" fontId="2" fillId="0" borderId="1" xfId="0" applyNumberFormat="1" applyFont="1" applyFill="1" applyBorder="1" applyAlignment="1">
      <alignment horizontal="center" vertical="center"/>
    </xf>
    <xf numFmtId="183" fontId="2" fillId="0" borderId="3" xfId="0" applyNumberFormat="1" applyFont="1" applyFill="1" applyBorder="1" applyAlignment="1">
      <alignment horizontal="center" vertical="center"/>
    </xf>
    <xf numFmtId="183" fontId="2" fillId="0" borderId="4" xfId="0" applyNumberFormat="1" applyFont="1" applyFill="1" applyBorder="1" applyAlignment="1">
      <alignment horizontal="center" vertical="center"/>
    </xf>
    <xf numFmtId="178" fontId="2" fillId="0" borderId="3" xfId="0" applyNumberFormat="1" applyFont="1" applyFill="1" applyBorder="1" applyAlignment="1">
      <alignment horizontal="center" vertical="center"/>
    </xf>
    <xf numFmtId="178" fontId="2" fillId="0" borderId="4" xfId="0" applyNumberFormat="1" applyFont="1" applyFill="1" applyBorder="1" applyAlignment="1">
      <alignment horizontal="center" vertical="center"/>
    </xf>
    <xf numFmtId="183" fontId="2" fillId="0" borderId="1"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5" fillId="0" borderId="1" xfId="0" applyFont="1" applyFill="1" applyBorder="1" applyAlignment="1">
      <alignment horizontal="center" vertical="center"/>
    </xf>
    <xf numFmtId="178" fontId="5" fillId="0" borderId="3" xfId="0" applyNumberFormat="1" applyFont="1" applyFill="1" applyBorder="1" applyAlignment="1">
      <alignment horizontal="center" vertical="center"/>
    </xf>
    <xf numFmtId="179" fontId="4" fillId="0" borderId="3" xfId="0" applyNumberFormat="1" applyFont="1" applyFill="1" applyBorder="1" applyAlignment="1">
      <alignment horizontal="center" vertical="center"/>
    </xf>
    <xf numFmtId="178" fontId="5" fillId="0" borderId="6" xfId="0" applyNumberFormat="1" applyFont="1" applyFill="1" applyBorder="1" applyAlignment="1">
      <alignment horizontal="center" vertical="center"/>
    </xf>
    <xf numFmtId="179" fontId="4" fillId="0" borderId="6" xfId="0" applyNumberFormat="1" applyFont="1" applyFill="1" applyBorder="1" applyAlignment="1">
      <alignment horizontal="center" vertical="center"/>
    </xf>
    <xf numFmtId="178" fontId="5" fillId="0" borderId="4" xfId="0" applyNumberFormat="1" applyFont="1" applyFill="1" applyBorder="1" applyAlignment="1">
      <alignment horizontal="center" vertical="center"/>
    </xf>
    <xf numFmtId="179" fontId="4" fillId="0" borderId="4" xfId="0" applyNumberFormat="1" applyFont="1" applyFill="1" applyBorder="1" applyAlignment="1">
      <alignment horizontal="center" vertical="center"/>
    </xf>
    <xf numFmtId="177" fontId="1" fillId="0" borderId="3" xfId="0" applyNumberFormat="1" applyFont="1" applyFill="1" applyBorder="1" applyAlignment="1">
      <alignment horizontal="center" vertical="center" wrapText="1"/>
    </xf>
    <xf numFmtId="179" fontId="1" fillId="0" borderId="3" xfId="0" applyNumberFormat="1" applyFont="1" applyFill="1" applyBorder="1" applyAlignment="1">
      <alignment horizontal="center" vertical="center"/>
    </xf>
    <xf numFmtId="177" fontId="1" fillId="0" borderId="6" xfId="0" applyNumberFormat="1" applyFont="1" applyFill="1" applyBorder="1" applyAlignment="1">
      <alignment horizontal="center" vertical="center" wrapText="1"/>
    </xf>
    <xf numFmtId="179" fontId="1" fillId="0" borderId="6" xfId="0" applyNumberFormat="1" applyFont="1" applyFill="1" applyBorder="1" applyAlignment="1">
      <alignment horizontal="center" vertical="center"/>
    </xf>
    <xf numFmtId="177" fontId="1" fillId="0" borderId="4" xfId="0" applyNumberFormat="1" applyFont="1" applyFill="1" applyBorder="1" applyAlignment="1">
      <alignment horizontal="center" vertical="center" wrapText="1"/>
    </xf>
    <xf numFmtId="179" fontId="1" fillId="0" borderId="4" xfId="0" applyNumberFormat="1" applyFont="1" applyFill="1" applyBorder="1" applyAlignment="1">
      <alignment horizontal="center" vertical="center"/>
    </xf>
    <xf numFmtId="178" fontId="2" fillId="0" borderId="6" xfId="0" applyNumberFormat="1" applyFont="1" applyFill="1" applyBorder="1" applyAlignment="1">
      <alignment horizontal="center" vertical="center"/>
    </xf>
    <xf numFmtId="183" fontId="2" fillId="0" borderId="6"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8" fillId="0" borderId="5" xfId="0" applyFont="1" applyBorder="1" applyAlignment="1">
      <alignment horizontal="center" vertical="center" wrapText="1"/>
    </xf>
    <xf numFmtId="0" fontId="19" fillId="0" borderId="5" xfId="0" applyFont="1" applyBorder="1" applyAlignment="1">
      <alignment horizontal="center" vertical="center" wrapText="1"/>
    </xf>
    <xf numFmtId="0" fontId="18" fillId="0" borderId="1" xfId="0" applyFont="1" applyBorder="1" applyAlignment="1">
      <alignment horizontal="center" vertical="center" wrapText="1"/>
    </xf>
    <xf numFmtId="177" fontId="14" fillId="0" borderId="3" xfId="0" applyNumberFormat="1" applyFont="1" applyFill="1" applyBorder="1" applyAlignment="1">
      <alignment horizontal="center" vertical="center"/>
    </xf>
    <xf numFmtId="180" fontId="14" fillId="0" borderId="1" xfId="0" applyNumberFormat="1" applyFont="1" applyFill="1" applyBorder="1" applyAlignment="1">
      <alignment horizontal="center" vertical="center"/>
    </xf>
    <xf numFmtId="177" fontId="2" fillId="0" borderId="3" xfId="0" applyNumberFormat="1" applyFont="1" applyFill="1" applyBorder="1" applyAlignment="1">
      <alignment horizontal="center" vertical="center"/>
    </xf>
    <xf numFmtId="177" fontId="14" fillId="0" borderId="6" xfId="0" applyNumberFormat="1" applyFont="1" applyFill="1" applyBorder="1" applyAlignment="1">
      <alignment horizontal="center" vertical="center"/>
    </xf>
    <xf numFmtId="177" fontId="2" fillId="0" borderId="6" xfId="0" applyNumberFormat="1" applyFont="1" applyFill="1" applyBorder="1" applyAlignment="1">
      <alignment horizontal="center" vertical="center"/>
    </xf>
    <xf numFmtId="177" fontId="14" fillId="0" borderId="4" xfId="0" applyNumberFormat="1" applyFont="1" applyFill="1" applyBorder="1" applyAlignment="1">
      <alignment horizontal="center" vertical="center"/>
    </xf>
    <xf numFmtId="177" fontId="2" fillId="0" borderId="4" xfId="0" applyNumberFormat="1" applyFont="1" applyFill="1" applyBorder="1" applyAlignment="1">
      <alignment horizontal="center" vertical="center"/>
    </xf>
    <xf numFmtId="0" fontId="18" fillId="0" borderId="7" xfId="0" applyFont="1" applyBorder="1" applyAlignment="1">
      <alignment horizontal="center" vertical="center" wrapText="1"/>
    </xf>
    <xf numFmtId="0" fontId="19" fillId="0" borderId="7" xfId="0" applyFont="1" applyBorder="1" applyAlignment="1">
      <alignment horizontal="center" vertical="center" wrapText="1"/>
    </xf>
    <xf numFmtId="0" fontId="18" fillId="0" borderId="3" xfId="0" applyFont="1" applyBorder="1" applyAlignment="1">
      <alignment horizontal="center" vertical="center" wrapText="1"/>
    </xf>
    <xf numFmtId="177" fontId="14" fillId="0" borderId="1" xfId="14"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177" fontId="14" fillId="0" borderId="1" xfId="53" applyNumberFormat="1" applyFont="1" applyFill="1" applyBorder="1" applyAlignment="1">
      <alignment horizontal="center" vertical="center"/>
    </xf>
    <xf numFmtId="176" fontId="15" fillId="0" borderId="1" xfId="0" applyNumberFormat="1" applyFont="1" applyFill="1" applyBorder="1" applyAlignment="1">
      <alignment horizontal="center" vertical="center"/>
    </xf>
    <xf numFmtId="0" fontId="2" fillId="0" borderId="0" xfId="0" applyFont="1" applyFill="1" applyProtection="1">
      <alignment vertical="center"/>
      <protection locked="0"/>
    </xf>
    <xf numFmtId="0" fontId="0" fillId="0" borderId="0" xfId="0" applyNumberFormat="1" applyFill="1">
      <alignment vertical="center"/>
    </xf>
    <xf numFmtId="0" fontId="14" fillId="0" borderId="0" xfId="0" applyFont="1" applyFill="1" applyAlignment="1">
      <alignment horizontal="center" vertical="center" wrapText="1"/>
    </xf>
    <xf numFmtId="0" fontId="14" fillId="0" borderId="0" xfId="0" applyFont="1" applyFill="1" applyAlignment="1">
      <alignment vertical="center" wrapText="1"/>
    </xf>
    <xf numFmtId="0" fontId="15" fillId="0" borderId="0" xfId="0" applyFont="1" applyFill="1" applyAlignment="1" applyProtection="1">
      <alignment horizontal="left" vertical="center" wrapText="1"/>
      <protection locked="0"/>
    </xf>
    <xf numFmtId="0" fontId="16" fillId="0" borderId="0" xfId="0" applyNumberFormat="1" applyFont="1" applyFill="1" applyAlignment="1" applyProtection="1">
      <alignment horizontal="right" vertical="center" wrapText="1"/>
      <protection locked="0"/>
    </xf>
    <xf numFmtId="0" fontId="16" fillId="0" borderId="0" xfId="0" applyNumberFormat="1" applyFont="1" applyFill="1" applyAlignment="1" applyProtection="1">
      <alignment horizontal="right" vertical="center"/>
      <protection locked="0"/>
    </xf>
    <xf numFmtId="49" fontId="16" fillId="0" borderId="0" xfId="0" applyNumberFormat="1" applyFont="1" applyFill="1" applyAlignment="1" applyProtection="1">
      <alignment horizontal="right" vertical="center"/>
      <protection locked="0"/>
    </xf>
    <xf numFmtId="14" fontId="16" fillId="0" borderId="0" xfId="0" applyNumberFormat="1" applyFont="1" applyFill="1" applyAlignment="1" applyProtection="1">
      <alignment horizontal="right" vertical="center"/>
      <protection locked="0"/>
    </xf>
    <xf numFmtId="0" fontId="16" fillId="0" borderId="0" xfId="0" applyNumberFormat="1" applyFont="1" applyFill="1" applyAlignment="1" applyProtection="1">
      <alignment horizontal="left" vertical="center"/>
      <protection locked="0"/>
    </xf>
    <xf numFmtId="0" fontId="16" fillId="0" borderId="0" xfId="0" applyFont="1" applyFill="1" applyProtection="1">
      <alignment vertical="center"/>
      <protection locked="0"/>
    </xf>
    <xf numFmtId="0" fontId="16" fillId="0" borderId="0" xfId="0" applyFont="1" applyFill="1" applyAlignment="1" applyProtection="1">
      <alignment horizontal="left" vertical="center" wrapText="1"/>
      <protection locked="0"/>
    </xf>
    <xf numFmtId="0" fontId="15" fillId="0" borderId="8" xfId="0" applyFont="1" applyFill="1" applyBorder="1" applyAlignment="1" applyProtection="1">
      <alignment horizontal="center" vertical="center"/>
      <protection locked="0"/>
    </xf>
    <xf numFmtId="0" fontId="15" fillId="0" borderId="8" xfId="0" applyNumberFormat="1" applyFont="1" applyFill="1" applyBorder="1" applyAlignment="1" applyProtection="1">
      <alignment horizontal="right" vertical="center"/>
      <protection locked="0"/>
    </xf>
    <xf numFmtId="49" fontId="15" fillId="0" borderId="0" xfId="0" applyNumberFormat="1" applyFont="1" applyFill="1" applyBorder="1" applyAlignment="1" applyProtection="1">
      <alignment horizontal="right" vertical="center"/>
      <protection locked="0"/>
    </xf>
    <xf numFmtId="0" fontId="15" fillId="0" borderId="0" xfId="0" applyFont="1" applyFill="1" applyAlignment="1" applyProtection="1">
      <alignment horizontal="center" vertical="center"/>
      <protection locked="0"/>
    </xf>
    <xf numFmtId="0" fontId="15" fillId="0" borderId="0" xfId="0" applyNumberFormat="1" applyFont="1" applyFill="1" applyAlignment="1" applyProtection="1">
      <alignment horizontal="right" vertical="center"/>
      <protection locked="0"/>
    </xf>
    <xf numFmtId="49" fontId="15" fillId="0" borderId="0" xfId="0" applyNumberFormat="1" applyFont="1" applyFill="1" applyAlignment="1" applyProtection="1">
      <alignment horizontal="right" vertical="center"/>
      <protection locked="0"/>
    </xf>
    <xf numFmtId="0" fontId="15" fillId="0" borderId="9" xfId="0" applyFont="1" applyFill="1" applyBorder="1" applyAlignment="1" applyProtection="1">
      <alignment horizontal="center" vertical="center"/>
      <protection locked="0"/>
    </xf>
    <xf numFmtId="0" fontId="15" fillId="0" borderId="9" xfId="0" applyNumberFormat="1" applyFont="1" applyFill="1" applyBorder="1" applyAlignment="1" applyProtection="1">
      <alignment horizontal="right" vertical="center"/>
      <protection locked="0"/>
    </xf>
    <xf numFmtId="0" fontId="2" fillId="0" borderId="0" xfId="0" applyNumberFormat="1" applyFont="1" applyFill="1" applyAlignment="1" applyProtection="1">
      <alignment horizontal="right" vertical="center"/>
      <protection locked="0"/>
    </xf>
    <xf numFmtId="49" fontId="2" fillId="0" borderId="0" xfId="0" applyNumberFormat="1" applyFont="1" applyFill="1" applyAlignment="1" applyProtection="1">
      <alignment horizontal="right" vertical="center"/>
      <protection locked="0"/>
    </xf>
    <xf numFmtId="0" fontId="2" fillId="0" borderId="0" xfId="0" applyNumberFormat="1" applyFont="1" applyFill="1" applyProtection="1">
      <alignment vertical="center"/>
      <protection locked="0"/>
    </xf>
    <xf numFmtId="0" fontId="15" fillId="0" borderId="1" xfId="0" applyFont="1" applyFill="1" applyBorder="1" applyAlignment="1">
      <alignment horizontal="left" vertical="center"/>
    </xf>
    <xf numFmtId="0" fontId="15" fillId="0" borderId="1" xfId="0" applyNumberFormat="1" applyFont="1" applyFill="1" applyBorder="1">
      <alignment vertical="center"/>
    </xf>
    <xf numFmtId="0" fontId="20" fillId="0" borderId="4" xfId="0" applyFont="1" applyFill="1" applyBorder="1">
      <alignment vertical="center"/>
    </xf>
    <xf numFmtId="0" fontId="14" fillId="0" borderId="1" xfId="0" applyNumberFormat="1" applyFont="1" applyFill="1" applyBorder="1" applyAlignment="1">
      <alignment horizontal="center" vertical="center" wrapText="1"/>
    </xf>
    <xf numFmtId="177" fontId="14"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180" fontId="3" fillId="0" borderId="1" xfId="0" applyNumberFormat="1" applyFont="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177" fontId="19" fillId="0" borderId="1" xfId="0" applyNumberFormat="1" applyFont="1" applyFill="1" applyBorder="1" applyAlignment="1">
      <alignment horizontal="center" vertical="center" wrapText="1"/>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right" vertical="center"/>
      <protection locked="0"/>
    </xf>
    <xf numFmtId="0" fontId="2" fillId="0" borderId="0" xfId="0" applyFont="1" applyFill="1" applyAlignment="1" applyProtection="1">
      <alignment horizontal="center" vertical="center"/>
      <protection locked="0"/>
    </xf>
    <xf numFmtId="14" fontId="16" fillId="0" borderId="0" xfId="0" applyNumberFormat="1" applyFont="1" applyFill="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0" fontId="15" fillId="0"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21" fillId="0" borderId="4" xfId="0" applyFont="1" applyFill="1" applyBorder="1">
      <alignment vertical="center"/>
    </xf>
    <xf numFmtId="0" fontId="21" fillId="0" borderId="4" xfId="0" applyFont="1" applyFill="1" applyBorder="1" applyAlignment="1">
      <alignment horizontal="center" vertical="center"/>
    </xf>
    <xf numFmtId="0" fontId="22" fillId="0"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3" fillId="0" borderId="1" xfId="0" applyFont="1" applyFill="1" applyBorder="1" applyAlignment="1">
      <alignment vertical="center"/>
    </xf>
    <xf numFmtId="0" fontId="23" fillId="0" borderId="5" xfId="0" applyFont="1" applyFill="1" applyBorder="1" applyAlignment="1">
      <alignment vertical="center"/>
    </xf>
    <xf numFmtId="0" fontId="14" fillId="0" borderId="1" xfId="0" applyFont="1" applyFill="1" applyBorder="1" applyAlignment="1">
      <alignment vertical="center" wrapText="1"/>
    </xf>
    <xf numFmtId="0" fontId="0" fillId="0" borderId="1" xfId="0" applyFill="1" applyBorder="1">
      <alignment vertical="center"/>
    </xf>
    <xf numFmtId="0" fontId="14" fillId="0" borderId="1" xfId="0" applyNumberFormat="1" applyFont="1" applyFill="1" applyBorder="1" applyAlignment="1">
      <alignment vertical="center" wrapText="1"/>
    </xf>
    <xf numFmtId="0" fontId="21" fillId="0"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6" fillId="0" borderId="1" xfId="0" applyFont="1" applyFill="1" applyBorder="1" applyAlignment="1">
      <alignment vertical="center"/>
    </xf>
    <xf numFmtId="0" fontId="6" fillId="0" borderId="5" xfId="0" applyFont="1" applyFill="1" applyBorder="1" applyAlignment="1">
      <alignment vertical="center"/>
    </xf>
    <xf numFmtId="49" fontId="19" fillId="0" borderId="1" xfId="0" applyNumberFormat="1" applyFont="1" applyFill="1" applyBorder="1" applyAlignment="1">
      <alignment horizontal="center" vertical="center" wrapText="1"/>
    </xf>
    <xf numFmtId="177" fontId="25" fillId="0" borderId="1" xfId="0" applyNumberFormat="1"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 xfId="0" applyFont="1" applyFill="1" applyBorder="1">
      <alignment vertical="center"/>
    </xf>
    <xf numFmtId="0" fontId="25" fillId="0" borderId="0" xfId="0" applyFont="1" applyFill="1" applyAlignment="1">
      <alignment horizontal="center" vertical="center"/>
    </xf>
    <xf numFmtId="0" fontId="25" fillId="0" borderId="0" xfId="0" applyFont="1" applyFill="1">
      <alignment vertical="center"/>
    </xf>
    <xf numFmtId="0" fontId="0" fillId="0" borderId="2" xfId="0" applyFill="1" applyBorder="1">
      <alignment vertical="center"/>
    </xf>
    <xf numFmtId="0" fontId="19" fillId="0" borderId="0" xfId="0" applyFont="1" applyFill="1">
      <alignment vertical="center"/>
    </xf>
    <xf numFmtId="0" fontId="14"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lignment vertical="center"/>
    </xf>
    <xf numFmtId="0" fontId="14" fillId="0" borderId="1" xfId="0"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84" xfId="9"/>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Normal 2" xfId="44"/>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2 3" xfId="50"/>
    <cellStyle name="常规 10" xfId="51"/>
    <cellStyle name="40% - 强调文字颜色 6" xfId="52" builtinId="51"/>
    <cellStyle name="常规 10 2" xfId="53"/>
    <cellStyle name="60% - 强调文字颜色 6" xfId="54" builtinId="52"/>
    <cellStyle name="Normal 2 3" xfId="55"/>
    <cellStyle name="常规 11" xfId="56"/>
    <cellStyle name="常规 2" xfId="57"/>
    <cellStyle name="常规 181" xfId="58"/>
    <cellStyle name="常规 3" xfId="59"/>
    <cellStyle name="常规 4" xfId="60"/>
    <cellStyle name="常规 5" xfId="61"/>
    <cellStyle name="常规 58" xfId="62"/>
    <cellStyle name="常规 7" xfId="6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32385</xdr:colOff>
      <xdr:row>1</xdr:row>
      <xdr:rowOff>140335</xdr:rowOff>
    </xdr:from>
    <xdr:to>
      <xdr:col>1</xdr:col>
      <xdr:colOff>935990</xdr:colOff>
      <xdr:row>6</xdr:row>
      <xdr:rowOff>97155</xdr:rowOff>
    </xdr:to>
    <xdr:pic>
      <xdr:nvPicPr>
        <xdr:cNvPr id="3" name="图片 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32385" y="321310"/>
          <a:ext cx="1189355" cy="1131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0</xdr:col>
      <xdr:colOff>43544</xdr:colOff>
      <xdr:row>0</xdr:row>
      <xdr:rowOff>135862</xdr:rowOff>
    </xdr:from>
    <xdr:to>
      <xdr:col>1</xdr:col>
      <xdr:colOff>1202872</xdr:colOff>
      <xdr:row>6</xdr:row>
      <xdr:rowOff>152162</xdr:rowOff>
    </xdr:to>
    <xdr:pic>
      <xdr:nvPicPr>
        <xdr:cNvPr id="2" name="图片 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43180" y="0"/>
          <a:ext cx="149288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13"/>
  <sheetViews>
    <sheetView tabSelected="1" zoomScale="205" zoomScaleNormal="205" topLeftCell="A18" workbookViewId="0">
      <pane ySplit="1" topLeftCell="A186" activePane="bottomLeft" state="frozen"/>
      <selection/>
      <selection pane="bottomLeft" activeCell="O18" sqref="O$1:O$1048576"/>
    </sheetView>
  </sheetViews>
  <sheetFormatPr defaultColWidth="9" defaultRowHeight="13.5"/>
  <cols>
    <col min="1" max="1" width="3.75" style="106" customWidth="1"/>
    <col min="2" max="3" width="20.6416666666667" style="106" customWidth="1"/>
    <col min="4" max="4" width="9.5" style="106" customWidth="1"/>
    <col min="5" max="5" width="6.75" style="106" customWidth="1"/>
    <col min="6" max="6" width="10.25" style="163" customWidth="1"/>
    <col min="7" max="7" width="17.2916666666667" style="163" customWidth="1"/>
    <col min="8" max="9" width="12.9333333333333" style="106" customWidth="1"/>
    <col min="10" max="10" width="5.125" style="106" customWidth="1"/>
    <col min="11" max="11" width="8.5" style="106" customWidth="1"/>
    <col min="12" max="12" width="12.6333333333333" style="164" customWidth="1"/>
    <col min="13" max="13" width="30.5666666666667" style="165" customWidth="1"/>
    <col min="14" max="14" width="15.6333333333333" style="165" customWidth="1"/>
    <col min="15" max="16" width="9" style="106" customWidth="1"/>
    <col min="17" max="17" width="10.7166666666667" style="106" customWidth="1"/>
    <col min="18" max="16384" width="9" style="106"/>
  </cols>
  <sheetData>
    <row r="1" s="162" customFormat="1" ht="14.25" customHeight="1" spans="3:17">
      <c r="C1" s="166" t="s">
        <v>0</v>
      </c>
      <c r="D1" s="166"/>
      <c r="E1" s="166"/>
      <c r="F1" s="167" t="s">
        <v>1</v>
      </c>
      <c r="G1" s="168" t="s">
        <v>2</v>
      </c>
      <c r="H1" s="169"/>
      <c r="I1" s="197"/>
      <c r="J1" s="198"/>
      <c r="L1" s="199"/>
      <c r="Q1" s="199"/>
    </row>
    <row r="2" s="162" customFormat="1" ht="14.25" customHeight="1" spans="3:12">
      <c r="C2" s="166"/>
      <c r="D2" s="166"/>
      <c r="E2" s="166"/>
      <c r="F2" s="167" t="s">
        <v>3</v>
      </c>
      <c r="G2" s="170">
        <v>45671</v>
      </c>
      <c r="H2" s="169"/>
      <c r="I2" s="200"/>
      <c r="J2" s="170"/>
      <c r="L2" s="199"/>
    </row>
    <row r="3" s="162" customFormat="1" ht="14.25" customHeight="1" spans="3:12">
      <c r="C3" s="166"/>
      <c r="D3" s="166"/>
      <c r="E3" s="166"/>
      <c r="F3" s="171" t="s">
        <v>4</v>
      </c>
      <c r="G3" s="168" t="s">
        <v>5</v>
      </c>
      <c r="H3" s="169"/>
      <c r="I3" s="197"/>
      <c r="J3" s="198"/>
      <c r="L3" s="199"/>
    </row>
    <row r="4" s="162" customFormat="1" ht="20" customHeight="1" spans="3:12">
      <c r="C4" s="172" t="s">
        <v>6</v>
      </c>
      <c r="D4" s="172"/>
      <c r="E4" s="172"/>
      <c r="F4" s="168" t="s">
        <v>7</v>
      </c>
      <c r="G4" s="168">
        <v>90</v>
      </c>
      <c r="H4" s="169"/>
      <c r="I4" s="197"/>
      <c r="J4" s="198"/>
      <c r="L4" s="199"/>
    </row>
    <row r="5" s="162" customFormat="1" ht="29" customHeight="1" spans="3:12">
      <c r="C5" s="173" t="s">
        <v>8</v>
      </c>
      <c r="D5" s="173"/>
      <c r="E5" s="173"/>
      <c r="F5" s="168" t="s">
        <v>9</v>
      </c>
      <c r="G5" s="168" t="s">
        <v>2</v>
      </c>
      <c r="H5" s="169"/>
      <c r="I5" s="197"/>
      <c r="J5" s="198"/>
      <c r="L5" s="199"/>
    </row>
    <row r="6" s="162" customFormat="1" ht="15" customHeight="1" spans="3:12">
      <c r="C6" s="173"/>
      <c r="D6" s="173"/>
      <c r="E6" s="173"/>
      <c r="F6" s="168"/>
      <c r="G6" s="168"/>
      <c r="H6" s="169"/>
      <c r="I6" s="197"/>
      <c r="J6" s="198"/>
      <c r="L6" s="199"/>
    </row>
    <row r="7" s="162" customFormat="1" ht="12" customHeight="1" spans="3:12">
      <c r="C7" s="172" t="s">
        <v>10</v>
      </c>
      <c r="D7" s="172"/>
      <c r="E7" s="172"/>
      <c r="F7" s="168"/>
      <c r="G7" s="168"/>
      <c r="H7" s="169"/>
      <c r="I7" s="197"/>
      <c r="J7" s="198"/>
      <c r="L7" s="199"/>
    </row>
    <row r="8" s="162" customFormat="1" ht="17" customHeight="1" spans="3:12">
      <c r="C8" s="172" t="s">
        <v>11</v>
      </c>
      <c r="D8" s="172"/>
      <c r="E8" s="172"/>
      <c r="F8" s="168"/>
      <c r="G8" s="168"/>
      <c r="H8" s="169"/>
      <c r="I8" s="197"/>
      <c r="J8" s="198"/>
      <c r="L8" s="199"/>
    </row>
    <row r="9" s="162" customFormat="1" ht="9" customHeight="1" spans="1:12">
      <c r="A9" s="174" t="s">
        <v>12</v>
      </c>
      <c r="B9" s="174"/>
      <c r="C9" s="174"/>
      <c r="D9" s="174"/>
      <c r="E9" s="174"/>
      <c r="F9" s="175"/>
      <c r="G9" s="175"/>
      <c r="H9" s="176"/>
      <c r="I9" s="201"/>
      <c r="J9" s="202"/>
      <c r="L9" s="199"/>
    </row>
    <row r="10" s="162" customFormat="1" ht="8" customHeight="1" spans="1:12">
      <c r="A10" s="177"/>
      <c r="B10" s="177"/>
      <c r="C10" s="177"/>
      <c r="D10" s="177"/>
      <c r="E10" s="177"/>
      <c r="F10" s="178"/>
      <c r="G10" s="178"/>
      <c r="H10" s="179"/>
      <c r="I10" s="177"/>
      <c r="J10" s="202"/>
      <c r="L10" s="199"/>
    </row>
    <row r="11" s="162" customFormat="1" ht="12" customHeight="1" spans="1:12">
      <c r="A11" s="180"/>
      <c r="B11" s="180"/>
      <c r="C11" s="180"/>
      <c r="D11" s="180"/>
      <c r="E11" s="180"/>
      <c r="F11" s="181"/>
      <c r="G11" s="181"/>
      <c r="H11" s="176"/>
      <c r="I11" s="201"/>
      <c r="J11" s="202"/>
      <c r="L11" s="199"/>
    </row>
    <row r="12" s="162" customFormat="1" ht="6" customHeight="1" spans="6:12">
      <c r="F12" s="182"/>
      <c r="G12" s="182"/>
      <c r="H12" s="183"/>
      <c r="I12" s="199"/>
      <c r="J12" s="203"/>
      <c r="L12" s="199"/>
    </row>
    <row r="13" s="162" customFormat="1" spans="1:12">
      <c r="A13" s="172" t="s">
        <v>13</v>
      </c>
      <c r="B13" s="172"/>
      <c r="C13" s="172"/>
      <c r="D13" s="172"/>
      <c r="E13" s="172"/>
      <c r="F13" s="168"/>
      <c r="G13" s="168"/>
      <c r="H13" s="169"/>
      <c r="I13" s="197"/>
      <c r="J13" s="198"/>
      <c r="L13" s="199"/>
    </row>
    <row r="14" s="162" customFormat="1" spans="1:12">
      <c r="A14" s="172"/>
      <c r="B14" s="172" t="s">
        <v>14</v>
      </c>
      <c r="C14" s="172"/>
      <c r="D14" s="172"/>
      <c r="F14" s="184"/>
      <c r="G14" s="168" t="s">
        <v>15</v>
      </c>
      <c r="H14" s="169"/>
      <c r="I14" s="197"/>
      <c r="J14" s="198"/>
      <c r="L14" s="199"/>
    </row>
    <row r="15" s="162" customFormat="1" spans="1:12">
      <c r="A15" s="172"/>
      <c r="B15" s="172" t="s">
        <v>16</v>
      </c>
      <c r="C15" s="172"/>
      <c r="D15" s="172"/>
      <c r="E15" s="172"/>
      <c r="F15" s="168"/>
      <c r="G15" s="168"/>
      <c r="H15" s="169"/>
      <c r="I15" s="197"/>
      <c r="J15" s="198"/>
      <c r="L15" s="199"/>
    </row>
    <row r="16" s="162" customFormat="1" spans="1:12">
      <c r="A16" s="172"/>
      <c r="B16" s="172" t="s">
        <v>17</v>
      </c>
      <c r="C16" s="172"/>
      <c r="D16" s="172"/>
      <c r="E16" s="172"/>
      <c r="F16" s="168"/>
      <c r="G16" s="168"/>
      <c r="H16" s="169"/>
      <c r="I16" s="197"/>
      <c r="J16" s="198"/>
      <c r="L16" s="199"/>
    </row>
    <row r="17" s="162" customFormat="1" spans="1:17">
      <c r="A17" s="172"/>
      <c r="B17" s="172" t="s">
        <v>18</v>
      </c>
      <c r="C17" s="172"/>
      <c r="D17" s="172"/>
      <c r="E17" s="172"/>
      <c r="F17" s="168"/>
      <c r="G17" s="168"/>
      <c r="H17" s="169"/>
      <c r="I17" s="197"/>
      <c r="J17" s="198"/>
      <c r="L17" s="199"/>
      <c r="Q17" s="199"/>
    </row>
    <row r="18" ht="36" customHeight="1" spans="1:19">
      <c r="A18" s="114" t="s">
        <v>19</v>
      </c>
      <c r="B18" s="185" t="s">
        <v>20</v>
      </c>
      <c r="C18" s="185" t="s">
        <v>21</v>
      </c>
      <c r="D18" s="114" t="s">
        <v>22</v>
      </c>
      <c r="E18" s="114" t="s">
        <v>23</v>
      </c>
      <c r="F18" s="186" t="s">
        <v>24</v>
      </c>
      <c r="G18" s="186" t="s">
        <v>25</v>
      </c>
      <c r="H18" s="187" t="s">
        <v>26</v>
      </c>
      <c r="I18" s="187" t="s">
        <v>27</v>
      </c>
      <c r="J18" s="204" t="s">
        <v>28</v>
      </c>
      <c r="K18" s="205" t="s">
        <v>29</v>
      </c>
      <c r="L18" s="206" t="s">
        <v>30</v>
      </c>
      <c r="M18" s="206" t="s">
        <v>31</v>
      </c>
      <c r="N18" s="206" t="s">
        <v>32</v>
      </c>
      <c r="O18" s="205" t="s">
        <v>33</v>
      </c>
      <c r="P18" s="207" t="s">
        <v>34</v>
      </c>
      <c r="Q18" s="207" t="s">
        <v>35</v>
      </c>
      <c r="R18" s="207" t="s">
        <v>36</v>
      </c>
      <c r="S18" s="207"/>
    </row>
    <row r="19" ht="14" customHeight="1" spans="1:19">
      <c r="A19" s="117">
        <v>1</v>
      </c>
      <c r="B19" s="118" t="s">
        <v>37</v>
      </c>
      <c r="C19" s="119" t="s">
        <v>38</v>
      </c>
      <c r="D19" s="119">
        <v>10</v>
      </c>
      <c r="E19" s="119" t="s">
        <v>39</v>
      </c>
      <c r="F19" s="188"/>
      <c r="G19" s="188"/>
      <c r="H19" s="189">
        <v>2100</v>
      </c>
      <c r="I19" s="189">
        <v>2100</v>
      </c>
      <c r="J19" s="208" t="s">
        <v>40</v>
      </c>
      <c r="K19" s="209">
        <v>13626762900</v>
      </c>
      <c r="L19" s="119">
        <v>8484200090</v>
      </c>
      <c r="M19" s="210" t="s">
        <v>41</v>
      </c>
      <c r="N19" s="210" t="s">
        <v>42</v>
      </c>
      <c r="O19" s="211"/>
      <c r="P19" s="211" t="s">
        <v>43</v>
      </c>
      <c r="Q19" s="211" t="s">
        <v>43</v>
      </c>
      <c r="R19" s="211"/>
      <c r="S19" s="211" t="s">
        <v>44</v>
      </c>
    </row>
    <row r="20" ht="14" customHeight="1" spans="1:19">
      <c r="A20" s="117">
        <v>2</v>
      </c>
      <c r="B20" s="118" t="s">
        <v>37</v>
      </c>
      <c r="C20" s="119" t="s">
        <v>45</v>
      </c>
      <c r="D20" s="119">
        <v>10</v>
      </c>
      <c r="E20" s="119" t="s">
        <v>39</v>
      </c>
      <c r="F20" s="188"/>
      <c r="G20" s="188"/>
      <c r="H20" s="189">
        <v>2800</v>
      </c>
      <c r="I20" s="189">
        <v>2800</v>
      </c>
      <c r="J20" s="208" t="s">
        <v>40</v>
      </c>
      <c r="K20" s="209">
        <v>13626762900</v>
      </c>
      <c r="L20" s="119">
        <v>8484200090</v>
      </c>
      <c r="M20" s="212" t="s">
        <v>46</v>
      </c>
      <c r="N20" s="212" t="s">
        <v>42</v>
      </c>
      <c r="O20" s="211"/>
      <c r="P20" s="211" t="s">
        <v>43</v>
      </c>
      <c r="Q20" s="211" t="s">
        <v>43</v>
      </c>
      <c r="R20" s="211"/>
      <c r="S20" s="211" t="s">
        <v>44</v>
      </c>
    </row>
    <row r="21" ht="14" customHeight="1" spans="1:19">
      <c r="A21" s="117">
        <v>1</v>
      </c>
      <c r="B21" s="118" t="s">
        <v>47</v>
      </c>
      <c r="C21" s="119" t="s">
        <v>48</v>
      </c>
      <c r="D21" s="119">
        <v>50</v>
      </c>
      <c r="E21" s="119" t="s">
        <v>49</v>
      </c>
      <c r="F21" s="188"/>
      <c r="G21" s="188"/>
      <c r="H21" s="189">
        <v>5.5</v>
      </c>
      <c r="I21" s="189">
        <v>275</v>
      </c>
      <c r="J21" s="208" t="s">
        <v>50</v>
      </c>
      <c r="K21" s="209">
        <v>15905621178</v>
      </c>
      <c r="L21" s="119">
        <v>6812999000</v>
      </c>
      <c r="M21" s="212" t="s">
        <v>51</v>
      </c>
      <c r="N21" s="212" t="s">
        <v>52</v>
      </c>
      <c r="O21" s="211" t="s">
        <v>53</v>
      </c>
      <c r="P21" s="211" t="s">
        <v>43</v>
      </c>
      <c r="Q21" s="211" t="s">
        <v>43</v>
      </c>
      <c r="R21" s="211"/>
      <c r="S21" s="211" t="s">
        <v>54</v>
      </c>
    </row>
    <row r="22" ht="14" customHeight="1" spans="1:19">
      <c r="A22" s="117">
        <v>2</v>
      </c>
      <c r="B22" s="118" t="s">
        <v>47</v>
      </c>
      <c r="C22" s="119" t="s">
        <v>55</v>
      </c>
      <c r="D22" s="119">
        <v>50</v>
      </c>
      <c r="E22" s="119" t="s">
        <v>49</v>
      </c>
      <c r="F22" s="188"/>
      <c r="G22" s="188"/>
      <c r="H22" s="189">
        <v>5.5</v>
      </c>
      <c r="I22" s="189">
        <v>275</v>
      </c>
      <c r="J22" s="208" t="s">
        <v>50</v>
      </c>
      <c r="K22" s="209">
        <v>15905621178</v>
      </c>
      <c r="L22" s="119">
        <v>6812999000</v>
      </c>
      <c r="M22" s="212" t="s">
        <v>51</v>
      </c>
      <c r="N22" s="212" t="s">
        <v>52</v>
      </c>
      <c r="O22" s="211" t="s">
        <v>53</v>
      </c>
      <c r="P22" s="211" t="s">
        <v>43</v>
      </c>
      <c r="Q22" s="211" t="s">
        <v>43</v>
      </c>
      <c r="R22" s="211"/>
      <c r="S22" s="211" t="s">
        <v>54</v>
      </c>
    </row>
    <row r="23" ht="14" customHeight="1" spans="1:19">
      <c r="A23" s="117">
        <v>1</v>
      </c>
      <c r="B23" s="118" t="s">
        <v>56</v>
      </c>
      <c r="C23" s="119" t="s">
        <v>57</v>
      </c>
      <c r="D23" s="119">
        <v>4</v>
      </c>
      <c r="E23" s="119" t="s">
        <v>58</v>
      </c>
      <c r="F23" s="188"/>
      <c r="G23" s="188"/>
      <c r="H23" s="189">
        <v>180</v>
      </c>
      <c r="I23" s="189">
        <v>720</v>
      </c>
      <c r="J23" s="208" t="s">
        <v>59</v>
      </c>
      <c r="K23" s="209">
        <v>15951014345</v>
      </c>
      <c r="L23" s="119">
        <v>8481100090</v>
      </c>
      <c r="M23" s="212" t="s">
        <v>60</v>
      </c>
      <c r="N23" s="212" t="s">
        <v>42</v>
      </c>
      <c r="O23" s="211" t="s">
        <v>61</v>
      </c>
      <c r="P23" s="211" t="s">
        <v>43</v>
      </c>
      <c r="Q23" s="211" t="s">
        <v>43</v>
      </c>
      <c r="R23" s="211"/>
      <c r="S23" s="211" t="s">
        <v>62</v>
      </c>
    </row>
    <row r="24" ht="14" customHeight="1" spans="1:19">
      <c r="A24" s="117">
        <v>1</v>
      </c>
      <c r="B24" s="118" t="s">
        <v>63</v>
      </c>
      <c r="C24" s="119" t="s">
        <v>64</v>
      </c>
      <c r="D24" s="119">
        <v>10</v>
      </c>
      <c r="E24" s="119" t="s">
        <v>58</v>
      </c>
      <c r="F24" s="188"/>
      <c r="G24" s="188"/>
      <c r="H24" s="189">
        <v>580</v>
      </c>
      <c r="I24" s="189">
        <v>5800</v>
      </c>
      <c r="J24" s="208" t="s">
        <v>65</v>
      </c>
      <c r="K24" s="209">
        <v>18756220651</v>
      </c>
      <c r="L24" s="188">
        <v>9031499000</v>
      </c>
      <c r="M24" s="212" t="s">
        <v>66</v>
      </c>
      <c r="N24" s="212" t="s">
        <v>42</v>
      </c>
      <c r="O24" s="211" t="s">
        <v>67</v>
      </c>
      <c r="P24" s="211" t="s">
        <v>43</v>
      </c>
      <c r="Q24" s="211" t="s">
        <v>43</v>
      </c>
      <c r="R24" s="211"/>
      <c r="S24" s="211" t="s">
        <v>68</v>
      </c>
    </row>
    <row r="25" ht="14" customHeight="1" spans="1:19">
      <c r="A25" s="117">
        <v>2</v>
      </c>
      <c r="B25" s="118" t="s">
        <v>69</v>
      </c>
      <c r="C25" s="119" t="s">
        <v>70</v>
      </c>
      <c r="D25" s="119">
        <v>10</v>
      </c>
      <c r="E25" s="119" t="s">
        <v>39</v>
      </c>
      <c r="F25" s="188"/>
      <c r="G25" s="188"/>
      <c r="H25" s="189">
        <v>430</v>
      </c>
      <c r="I25" s="189">
        <v>4300</v>
      </c>
      <c r="J25" s="208" t="s">
        <v>65</v>
      </c>
      <c r="K25" s="209">
        <v>18756220651</v>
      </c>
      <c r="L25" s="188">
        <v>9031499000</v>
      </c>
      <c r="M25" s="212" t="s">
        <v>71</v>
      </c>
      <c r="N25" s="212" t="s">
        <v>42</v>
      </c>
      <c r="O25" s="211" t="s">
        <v>72</v>
      </c>
      <c r="P25" s="211" t="s">
        <v>43</v>
      </c>
      <c r="Q25" s="211" t="s">
        <v>43</v>
      </c>
      <c r="R25" s="211"/>
      <c r="S25" s="211" t="s">
        <v>73</v>
      </c>
    </row>
    <row r="26" ht="17" customHeight="1" spans="1:19">
      <c r="A26" s="117">
        <v>1</v>
      </c>
      <c r="B26" s="118" t="s">
        <v>74</v>
      </c>
      <c r="C26" s="119" t="s">
        <v>75</v>
      </c>
      <c r="D26" s="119">
        <v>2</v>
      </c>
      <c r="E26" s="119" t="s">
        <v>76</v>
      </c>
      <c r="F26" s="188"/>
      <c r="G26" s="188"/>
      <c r="H26" s="189">
        <v>6700</v>
      </c>
      <c r="I26" s="189">
        <v>13400</v>
      </c>
      <c r="J26" s="208" t="s">
        <v>77</v>
      </c>
      <c r="K26" s="209">
        <v>19966420450</v>
      </c>
      <c r="L26" s="188">
        <v>8413709990</v>
      </c>
      <c r="M26" s="212" t="s">
        <v>78</v>
      </c>
      <c r="N26" s="212" t="s">
        <v>42</v>
      </c>
      <c r="O26" s="211" t="s">
        <v>79</v>
      </c>
      <c r="P26" s="211" t="s">
        <v>43</v>
      </c>
      <c r="Q26" s="211" t="s">
        <v>43</v>
      </c>
      <c r="R26" s="211"/>
      <c r="S26" s="211" t="s">
        <v>80</v>
      </c>
    </row>
    <row r="27" ht="17" customHeight="1" spans="1:19">
      <c r="A27" s="117">
        <v>1</v>
      </c>
      <c r="B27" s="118" t="s">
        <v>81</v>
      </c>
      <c r="C27" s="119" t="s">
        <v>82</v>
      </c>
      <c r="D27" s="119">
        <v>1</v>
      </c>
      <c r="E27" s="119" t="s">
        <v>76</v>
      </c>
      <c r="F27" s="188"/>
      <c r="G27" s="188"/>
      <c r="H27" s="189">
        <v>70262</v>
      </c>
      <c r="I27" s="189">
        <v>70262</v>
      </c>
      <c r="J27" s="208" t="s">
        <v>83</v>
      </c>
      <c r="K27" s="209">
        <v>13866969548</v>
      </c>
      <c r="L27" s="188">
        <v>8501530090</v>
      </c>
      <c r="M27" s="212" t="s">
        <v>84</v>
      </c>
      <c r="N27" s="212" t="s">
        <v>42</v>
      </c>
      <c r="O27" s="211" t="s">
        <v>85</v>
      </c>
      <c r="P27" s="211" t="s">
        <v>43</v>
      </c>
      <c r="Q27" s="211" t="s">
        <v>43</v>
      </c>
      <c r="R27" s="211"/>
      <c r="S27" s="211" t="s">
        <v>86</v>
      </c>
    </row>
    <row r="28" ht="17" customHeight="1" spans="1:19">
      <c r="A28" s="117">
        <v>2</v>
      </c>
      <c r="B28" s="118" t="s">
        <v>87</v>
      </c>
      <c r="C28" s="119" t="s">
        <v>88</v>
      </c>
      <c r="D28" s="119">
        <v>2</v>
      </c>
      <c r="E28" s="119" t="s">
        <v>76</v>
      </c>
      <c r="F28" s="188"/>
      <c r="G28" s="188"/>
      <c r="H28" s="189">
        <v>2159</v>
      </c>
      <c r="I28" s="189">
        <v>4318</v>
      </c>
      <c r="J28" s="208" t="s">
        <v>83</v>
      </c>
      <c r="K28" s="209">
        <v>13866969548</v>
      </c>
      <c r="L28" s="188">
        <v>8501520090</v>
      </c>
      <c r="M28" s="212" t="s">
        <v>89</v>
      </c>
      <c r="N28" s="212" t="s">
        <v>42</v>
      </c>
      <c r="O28" s="211" t="s">
        <v>85</v>
      </c>
      <c r="P28" s="211" t="s">
        <v>43</v>
      </c>
      <c r="Q28" s="211" t="s">
        <v>43</v>
      </c>
      <c r="R28" s="211"/>
      <c r="S28" s="211" t="s">
        <v>90</v>
      </c>
    </row>
    <row r="29" ht="17" customHeight="1" spans="1:19">
      <c r="A29" s="117">
        <v>3</v>
      </c>
      <c r="B29" s="118" t="s">
        <v>87</v>
      </c>
      <c r="C29" s="119" t="s">
        <v>91</v>
      </c>
      <c r="D29" s="119">
        <v>2</v>
      </c>
      <c r="E29" s="119" t="s">
        <v>76</v>
      </c>
      <c r="F29" s="188"/>
      <c r="G29" s="188"/>
      <c r="H29" s="189">
        <v>2568</v>
      </c>
      <c r="I29" s="189">
        <v>5136</v>
      </c>
      <c r="J29" s="208" t="s">
        <v>83</v>
      </c>
      <c r="K29" s="209">
        <v>13866969548</v>
      </c>
      <c r="L29" s="188">
        <v>8501520090</v>
      </c>
      <c r="M29" s="212" t="s">
        <v>92</v>
      </c>
      <c r="N29" s="212" t="s">
        <v>42</v>
      </c>
      <c r="O29" s="211" t="s">
        <v>85</v>
      </c>
      <c r="P29" s="211" t="s">
        <v>43</v>
      </c>
      <c r="Q29" s="211" t="s">
        <v>43</v>
      </c>
      <c r="R29" s="211"/>
      <c r="S29" s="211" t="s">
        <v>90</v>
      </c>
    </row>
    <row r="30" ht="17" customHeight="1" spans="1:19">
      <c r="A30" s="117">
        <v>4</v>
      </c>
      <c r="B30" s="118" t="s">
        <v>93</v>
      </c>
      <c r="C30" s="119" t="s">
        <v>94</v>
      </c>
      <c r="D30" s="119">
        <v>1</v>
      </c>
      <c r="E30" s="119" t="s">
        <v>76</v>
      </c>
      <c r="F30" s="188"/>
      <c r="G30" s="188"/>
      <c r="H30" s="189">
        <v>2638</v>
      </c>
      <c r="I30" s="189">
        <v>2638</v>
      </c>
      <c r="J30" s="208" t="s">
        <v>83</v>
      </c>
      <c r="K30" s="209">
        <v>13866969548</v>
      </c>
      <c r="L30" s="188">
        <v>8501520090</v>
      </c>
      <c r="M30" s="212" t="s">
        <v>95</v>
      </c>
      <c r="N30" s="212" t="s">
        <v>42</v>
      </c>
      <c r="O30" s="211" t="s">
        <v>85</v>
      </c>
      <c r="P30" s="211" t="s">
        <v>43</v>
      </c>
      <c r="Q30" s="211" t="s">
        <v>43</v>
      </c>
      <c r="R30" s="211"/>
      <c r="S30" s="211" t="s">
        <v>96</v>
      </c>
    </row>
    <row r="31" ht="17" customHeight="1" spans="1:19">
      <c r="A31" s="117">
        <v>5</v>
      </c>
      <c r="B31" s="118" t="s">
        <v>93</v>
      </c>
      <c r="C31" s="119" t="s">
        <v>97</v>
      </c>
      <c r="D31" s="119">
        <v>5</v>
      </c>
      <c r="E31" s="119" t="s">
        <v>76</v>
      </c>
      <c r="F31" s="188"/>
      <c r="G31" s="188"/>
      <c r="H31" s="189">
        <v>2995</v>
      </c>
      <c r="I31" s="189">
        <v>14975</v>
      </c>
      <c r="J31" s="208" t="s">
        <v>83</v>
      </c>
      <c r="K31" s="209">
        <v>13866969548</v>
      </c>
      <c r="L31" s="188">
        <v>8501520090</v>
      </c>
      <c r="M31" s="212" t="s">
        <v>98</v>
      </c>
      <c r="N31" s="212" t="s">
        <v>42</v>
      </c>
      <c r="O31" s="211" t="s">
        <v>85</v>
      </c>
      <c r="P31" s="211" t="s">
        <v>43</v>
      </c>
      <c r="Q31" s="211" t="s">
        <v>43</v>
      </c>
      <c r="R31" s="211"/>
      <c r="S31" s="211" t="s">
        <v>96</v>
      </c>
    </row>
    <row r="32" ht="17" customHeight="1" spans="1:19">
      <c r="A32" s="117">
        <v>6</v>
      </c>
      <c r="B32" s="118" t="s">
        <v>99</v>
      </c>
      <c r="C32" s="119" t="s">
        <v>100</v>
      </c>
      <c r="D32" s="119">
        <v>1</v>
      </c>
      <c r="E32" s="119" t="s">
        <v>76</v>
      </c>
      <c r="F32" s="188"/>
      <c r="G32" s="188"/>
      <c r="H32" s="189">
        <v>1469</v>
      </c>
      <c r="I32" s="189">
        <v>1469</v>
      </c>
      <c r="J32" s="208" t="s">
        <v>83</v>
      </c>
      <c r="K32" s="209">
        <v>13866969548</v>
      </c>
      <c r="L32" s="188">
        <v>8501510090</v>
      </c>
      <c r="M32" s="212" t="s">
        <v>101</v>
      </c>
      <c r="N32" s="212" t="s">
        <v>42</v>
      </c>
      <c r="O32" s="211" t="s">
        <v>85</v>
      </c>
      <c r="P32" s="211" t="s">
        <v>43</v>
      </c>
      <c r="Q32" s="211" t="s">
        <v>43</v>
      </c>
      <c r="R32" s="211"/>
      <c r="S32" s="211" t="s">
        <v>102</v>
      </c>
    </row>
    <row r="33" ht="17" customHeight="1" spans="1:19">
      <c r="A33" s="117">
        <v>7</v>
      </c>
      <c r="B33" s="118" t="s">
        <v>103</v>
      </c>
      <c r="C33" s="119" t="s">
        <v>104</v>
      </c>
      <c r="D33" s="119">
        <v>1</v>
      </c>
      <c r="E33" s="119" t="s">
        <v>76</v>
      </c>
      <c r="F33" s="188"/>
      <c r="G33" s="188"/>
      <c r="H33" s="189">
        <v>1198</v>
      </c>
      <c r="I33" s="189">
        <v>1198</v>
      </c>
      <c r="J33" s="208" t="s">
        <v>83</v>
      </c>
      <c r="K33" s="209">
        <v>13866969548</v>
      </c>
      <c r="L33" s="188">
        <v>8501510090</v>
      </c>
      <c r="M33" s="212" t="s">
        <v>105</v>
      </c>
      <c r="N33" s="212" t="s">
        <v>42</v>
      </c>
      <c r="O33" s="211" t="s">
        <v>85</v>
      </c>
      <c r="P33" s="211" t="s">
        <v>43</v>
      </c>
      <c r="Q33" s="211" t="s">
        <v>43</v>
      </c>
      <c r="R33" s="211"/>
      <c r="S33" s="211" t="s">
        <v>102</v>
      </c>
    </row>
    <row r="34" ht="17" customHeight="1" spans="1:19">
      <c r="A34" s="117">
        <v>1</v>
      </c>
      <c r="B34" s="118" t="s">
        <v>106</v>
      </c>
      <c r="C34" s="119" t="s">
        <v>107</v>
      </c>
      <c r="D34" s="119">
        <v>1600</v>
      </c>
      <c r="E34" s="119" t="s">
        <v>108</v>
      </c>
      <c r="F34" s="188"/>
      <c r="G34" s="188"/>
      <c r="H34" s="189">
        <v>348</v>
      </c>
      <c r="I34" s="189">
        <v>556800</v>
      </c>
      <c r="J34" s="208" t="s">
        <v>109</v>
      </c>
      <c r="K34" s="209">
        <v>18268816630</v>
      </c>
      <c r="L34" s="188">
        <v>8202399000</v>
      </c>
      <c r="M34" s="212" t="s">
        <v>110</v>
      </c>
      <c r="N34" s="212" t="s">
        <v>42</v>
      </c>
      <c r="O34" s="211" t="s">
        <v>111</v>
      </c>
      <c r="P34" s="211" t="s">
        <v>43</v>
      </c>
      <c r="Q34" s="211" t="s">
        <v>43</v>
      </c>
      <c r="R34" s="211"/>
      <c r="S34" s="211" t="s">
        <v>112</v>
      </c>
    </row>
    <row r="35" ht="17" customHeight="1" spans="1:19">
      <c r="A35" s="117">
        <v>1</v>
      </c>
      <c r="B35" s="118" t="s">
        <v>113</v>
      </c>
      <c r="C35" s="119" t="s">
        <v>114</v>
      </c>
      <c r="D35" s="119">
        <v>2</v>
      </c>
      <c r="E35" s="119" t="s">
        <v>58</v>
      </c>
      <c r="F35" s="188"/>
      <c r="G35" s="188"/>
      <c r="H35" s="189">
        <v>2200</v>
      </c>
      <c r="I35" s="189">
        <v>4400</v>
      </c>
      <c r="J35" s="208" t="s">
        <v>115</v>
      </c>
      <c r="K35" s="209">
        <v>18796697066</v>
      </c>
      <c r="L35" s="188">
        <v>8504311000</v>
      </c>
      <c r="M35" s="212" t="s">
        <v>116</v>
      </c>
      <c r="N35" s="212" t="s">
        <v>52</v>
      </c>
      <c r="O35" s="211" t="s">
        <v>117</v>
      </c>
      <c r="P35" s="211" t="s">
        <v>118</v>
      </c>
      <c r="Q35" s="211" t="s">
        <v>43</v>
      </c>
      <c r="R35" s="211"/>
      <c r="S35" s="211" t="s">
        <v>119</v>
      </c>
    </row>
    <row r="36" ht="17" customHeight="1" spans="1:19">
      <c r="A36" s="117">
        <v>2</v>
      </c>
      <c r="B36" s="118" t="s">
        <v>120</v>
      </c>
      <c r="C36" s="119" t="s">
        <v>121</v>
      </c>
      <c r="D36" s="119">
        <v>2</v>
      </c>
      <c r="E36" s="119" t="s">
        <v>122</v>
      </c>
      <c r="F36" s="188"/>
      <c r="G36" s="188"/>
      <c r="H36" s="189">
        <v>500</v>
      </c>
      <c r="I36" s="189">
        <v>1000</v>
      </c>
      <c r="J36" s="208" t="s">
        <v>115</v>
      </c>
      <c r="K36" s="209">
        <v>18796697066</v>
      </c>
      <c r="L36" s="188">
        <v>8531200000</v>
      </c>
      <c r="M36" s="212" t="s">
        <v>123</v>
      </c>
      <c r="N36" s="212" t="s">
        <v>124</v>
      </c>
      <c r="O36" s="211" t="s">
        <v>125</v>
      </c>
      <c r="P36" s="211" t="s">
        <v>118</v>
      </c>
      <c r="Q36" s="211" t="s">
        <v>43</v>
      </c>
      <c r="R36" s="211"/>
      <c r="S36" s="211" t="s">
        <v>126</v>
      </c>
    </row>
    <row r="37" ht="17" customHeight="1" spans="1:19">
      <c r="A37" s="117">
        <v>1</v>
      </c>
      <c r="B37" s="118" t="s">
        <v>127</v>
      </c>
      <c r="C37" s="119" t="s">
        <v>128</v>
      </c>
      <c r="D37" s="119">
        <v>40</v>
      </c>
      <c r="E37" s="119" t="s">
        <v>58</v>
      </c>
      <c r="F37" s="188"/>
      <c r="G37" s="188"/>
      <c r="H37" s="189">
        <v>8</v>
      </c>
      <c r="I37" s="189">
        <v>320</v>
      </c>
      <c r="J37" s="208" t="s">
        <v>129</v>
      </c>
      <c r="K37" s="209">
        <v>13905625260</v>
      </c>
      <c r="L37" s="188">
        <v>7315119000</v>
      </c>
      <c r="M37" s="212" t="s">
        <v>130</v>
      </c>
      <c r="N37" s="212" t="s">
        <v>124</v>
      </c>
      <c r="O37" s="211" t="s">
        <v>131</v>
      </c>
      <c r="P37" s="211" t="s">
        <v>43</v>
      </c>
      <c r="Q37" s="211" t="s">
        <v>43</v>
      </c>
      <c r="R37" s="211"/>
      <c r="S37" s="211" t="s">
        <v>132</v>
      </c>
    </row>
    <row r="38" ht="17" customHeight="1" spans="1:19">
      <c r="A38" s="117">
        <v>2</v>
      </c>
      <c r="B38" s="118" t="s">
        <v>133</v>
      </c>
      <c r="C38" s="119" t="s">
        <v>134</v>
      </c>
      <c r="D38" s="119">
        <v>40</v>
      </c>
      <c r="E38" s="119" t="s">
        <v>58</v>
      </c>
      <c r="F38" s="188"/>
      <c r="G38" s="188"/>
      <c r="H38" s="189">
        <v>4</v>
      </c>
      <c r="I38" s="189">
        <v>160</v>
      </c>
      <c r="J38" s="208" t="s">
        <v>129</v>
      </c>
      <c r="K38" s="209">
        <v>13905625260</v>
      </c>
      <c r="L38" s="188">
        <v>7315119000</v>
      </c>
      <c r="M38" s="212" t="s">
        <v>130</v>
      </c>
      <c r="N38" s="212" t="s">
        <v>124</v>
      </c>
      <c r="O38" s="211" t="s">
        <v>131</v>
      </c>
      <c r="P38" s="211" t="s">
        <v>43</v>
      </c>
      <c r="Q38" s="211" t="s">
        <v>43</v>
      </c>
      <c r="R38" s="211"/>
      <c r="S38" s="211" t="s">
        <v>135</v>
      </c>
    </row>
    <row r="39" ht="17" customHeight="1" spans="1:19">
      <c r="A39" s="117">
        <v>3</v>
      </c>
      <c r="B39" s="118" t="s">
        <v>136</v>
      </c>
      <c r="C39" s="119" t="s">
        <v>128</v>
      </c>
      <c r="D39" s="119">
        <v>40</v>
      </c>
      <c r="E39" s="119" t="s">
        <v>137</v>
      </c>
      <c r="F39" s="188"/>
      <c r="G39" s="188"/>
      <c r="H39" s="189">
        <v>134</v>
      </c>
      <c r="I39" s="189">
        <v>5360</v>
      </c>
      <c r="J39" s="208" t="s">
        <v>129</v>
      </c>
      <c r="K39" s="209">
        <v>13905625260</v>
      </c>
      <c r="L39" s="188">
        <v>7315119000</v>
      </c>
      <c r="M39" s="212" t="s">
        <v>130</v>
      </c>
      <c r="N39" s="212" t="s">
        <v>124</v>
      </c>
      <c r="O39" s="211" t="s">
        <v>131</v>
      </c>
      <c r="P39" s="211" t="s">
        <v>43</v>
      </c>
      <c r="Q39" s="211" t="s">
        <v>43</v>
      </c>
      <c r="R39" s="211"/>
      <c r="S39" s="211" t="s">
        <v>138</v>
      </c>
    </row>
    <row r="40" s="106" customFormat="1" ht="15" customHeight="1" spans="1:19">
      <c r="A40" s="126">
        <v>1</v>
      </c>
      <c r="B40" s="24" t="s">
        <v>139</v>
      </c>
      <c r="C40" s="25" t="s">
        <v>140</v>
      </c>
      <c r="D40" s="24">
        <v>100</v>
      </c>
      <c r="E40" s="24" t="s">
        <v>39</v>
      </c>
      <c r="F40" s="190"/>
      <c r="G40" s="190"/>
      <c r="H40" s="191">
        <v>3.8</v>
      </c>
      <c r="I40" s="191">
        <v>380</v>
      </c>
      <c r="J40" s="213" t="s">
        <v>129</v>
      </c>
      <c r="K40" s="213">
        <v>13905625260</v>
      </c>
      <c r="L40" s="25">
        <v>7318159090</v>
      </c>
      <c r="M40" s="25" t="s">
        <v>141</v>
      </c>
      <c r="N40" s="25" t="s">
        <v>52</v>
      </c>
      <c r="O40" s="25" t="s">
        <v>142</v>
      </c>
      <c r="P40" s="25" t="s">
        <v>43</v>
      </c>
      <c r="Q40" s="25" t="s">
        <v>43</v>
      </c>
      <c r="R40" s="223"/>
      <c r="S40" s="211"/>
    </row>
    <row r="41" s="106" customFormat="1" ht="15" customHeight="1" spans="1:19">
      <c r="A41" s="126">
        <v>2</v>
      </c>
      <c r="B41" s="24" t="s">
        <v>143</v>
      </c>
      <c r="C41" s="25" t="s">
        <v>144</v>
      </c>
      <c r="D41" s="24">
        <v>50</v>
      </c>
      <c r="E41" s="24" t="s">
        <v>39</v>
      </c>
      <c r="F41" s="190"/>
      <c r="G41" s="190"/>
      <c r="H41" s="191">
        <v>1.4</v>
      </c>
      <c r="I41" s="191">
        <v>70</v>
      </c>
      <c r="J41" s="213" t="s">
        <v>129</v>
      </c>
      <c r="K41" s="213">
        <v>13905625260</v>
      </c>
      <c r="L41" s="25">
        <v>7318151001</v>
      </c>
      <c r="M41" s="190" t="s">
        <v>145</v>
      </c>
      <c r="N41" s="190" t="s">
        <v>52</v>
      </c>
      <c r="O41" s="25" t="s">
        <v>142</v>
      </c>
      <c r="P41" s="25" t="s">
        <v>43</v>
      </c>
      <c r="Q41" s="25" t="s">
        <v>43</v>
      </c>
      <c r="R41" s="223"/>
      <c r="S41" s="211"/>
    </row>
    <row r="42" s="106" customFormat="1" ht="15" customHeight="1" spans="1:19">
      <c r="A42" s="126">
        <v>3</v>
      </c>
      <c r="B42" s="24" t="s">
        <v>146</v>
      </c>
      <c r="C42" s="25" t="s">
        <v>147</v>
      </c>
      <c r="D42" s="24">
        <v>50</v>
      </c>
      <c r="E42" s="24" t="s">
        <v>39</v>
      </c>
      <c r="F42" s="190"/>
      <c r="G42" s="190"/>
      <c r="H42" s="191">
        <v>0.7</v>
      </c>
      <c r="I42" s="191">
        <v>35</v>
      </c>
      <c r="J42" s="213" t="s">
        <v>129</v>
      </c>
      <c r="K42" s="213">
        <v>13905625260</v>
      </c>
      <c r="L42" s="25">
        <v>7318159001</v>
      </c>
      <c r="M42" s="190" t="s">
        <v>148</v>
      </c>
      <c r="N42" s="190" t="s">
        <v>52</v>
      </c>
      <c r="O42" s="25" t="s">
        <v>142</v>
      </c>
      <c r="P42" s="25" t="s">
        <v>43</v>
      </c>
      <c r="Q42" s="25" t="s">
        <v>43</v>
      </c>
      <c r="R42" s="223"/>
      <c r="S42" s="211"/>
    </row>
    <row r="43" s="106" customFormat="1" ht="15" customHeight="1" spans="1:19">
      <c r="A43" s="126">
        <v>4</v>
      </c>
      <c r="B43" s="24" t="s">
        <v>146</v>
      </c>
      <c r="C43" s="25" t="s">
        <v>149</v>
      </c>
      <c r="D43" s="24">
        <v>50</v>
      </c>
      <c r="E43" s="24" t="s">
        <v>39</v>
      </c>
      <c r="F43" s="190"/>
      <c r="G43" s="190"/>
      <c r="H43" s="191">
        <v>0.5</v>
      </c>
      <c r="I43" s="191">
        <v>25</v>
      </c>
      <c r="J43" s="213" t="s">
        <v>129</v>
      </c>
      <c r="K43" s="213">
        <v>13905625260</v>
      </c>
      <c r="L43" s="25">
        <v>7318159090</v>
      </c>
      <c r="M43" s="190" t="s">
        <v>150</v>
      </c>
      <c r="N43" s="190" t="s">
        <v>52</v>
      </c>
      <c r="O43" s="25" t="s">
        <v>142</v>
      </c>
      <c r="P43" s="25" t="s">
        <v>43</v>
      </c>
      <c r="Q43" s="25" t="s">
        <v>43</v>
      </c>
      <c r="R43" s="223"/>
      <c r="S43" s="211"/>
    </row>
    <row r="44" s="106" customFormat="1" ht="15" customHeight="1" spans="1:19">
      <c r="A44" s="126">
        <v>5</v>
      </c>
      <c r="B44" s="24" t="s">
        <v>146</v>
      </c>
      <c r="C44" s="25" t="s">
        <v>151</v>
      </c>
      <c r="D44" s="24">
        <v>50</v>
      </c>
      <c r="E44" s="24" t="s">
        <v>39</v>
      </c>
      <c r="F44" s="190"/>
      <c r="G44" s="190"/>
      <c r="H44" s="191">
        <v>0.6</v>
      </c>
      <c r="I44" s="191">
        <v>30</v>
      </c>
      <c r="J44" s="213" t="s">
        <v>129</v>
      </c>
      <c r="K44" s="213">
        <v>13905625260</v>
      </c>
      <c r="L44" s="214">
        <v>77318159090</v>
      </c>
      <c r="M44" s="190" t="s">
        <v>152</v>
      </c>
      <c r="N44" s="190" t="s">
        <v>52</v>
      </c>
      <c r="O44" s="25" t="s">
        <v>142</v>
      </c>
      <c r="P44" s="25" t="s">
        <v>43</v>
      </c>
      <c r="Q44" s="25" t="s">
        <v>43</v>
      </c>
      <c r="R44" s="223"/>
      <c r="S44" s="211"/>
    </row>
    <row r="45" s="106" customFormat="1" ht="15" customHeight="1" spans="1:19">
      <c r="A45" s="126">
        <v>6</v>
      </c>
      <c r="B45" s="24" t="s">
        <v>146</v>
      </c>
      <c r="C45" s="25" t="s">
        <v>153</v>
      </c>
      <c r="D45" s="24">
        <v>50</v>
      </c>
      <c r="E45" s="24" t="s">
        <v>39</v>
      </c>
      <c r="F45" s="190"/>
      <c r="G45" s="190"/>
      <c r="H45" s="191">
        <v>0.7</v>
      </c>
      <c r="I45" s="191">
        <v>35</v>
      </c>
      <c r="J45" s="213" t="s">
        <v>129</v>
      </c>
      <c r="K45" s="213">
        <v>13905625260</v>
      </c>
      <c r="L45" s="214">
        <v>7318159001</v>
      </c>
      <c r="M45" s="190" t="s">
        <v>154</v>
      </c>
      <c r="N45" s="190" t="s">
        <v>52</v>
      </c>
      <c r="O45" s="25" t="s">
        <v>142</v>
      </c>
      <c r="P45" s="25" t="s">
        <v>43</v>
      </c>
      <c r="Q45" s="25" t="s">
        <v>43</v>
      </c>
      <c r="R45" s="223"/>
      <c r="S45" s="211"/>
    </row>
    <row r="46" s="106" customFormat="1" ht="15" customHeight="1" spans="1:19">
      <c r="A46" s="126">
        <v>7</v>
      </c>
      <c r="B46" s="24" t="s">
        <v>155</v>
      </c>
      <c r="C46" s="25" t="s">
        <v>156</v>
      </c>
      <c r="D46" s="24">
        <v>50</v>
      </c>
      <c r="E46" s="24" t="s">
        <v>58</v>
      </c>
      <c r="F46" s="190"/>
      <c r="G46" s="190"/>
      <c r="H46" s="191">
        <v>3.8</v>
      </c>
      <c r="I46" s="191">
        <v>190</v>
      </c>
      <c r="J46" s="213" t="s">
        <v>129</v>
      </c>
      <c r="K46" s="213">
        <v>13905625260</v>
      </c>
      <c r="L46" s="190">
        <v>7318151001</v>
      </c>
      <c r="M46" s="190" t="s">
        <v>157</v>
      </c>
      <c r="N46" s="190" t="s">
        <v>52</v>
      </c>
      <c r="O46" s="25" t="s">
        <v>142</v>
      </c>
      <c r="P46" s="25" t="s">
        <v>43</v>
      </c>
      <c r="Q46" s="25" t="s">
        <v>43</v>
      </c>
      <c r="R46" s="223"/>
      <c r="S46" s="211"/>
    </row>
    <row r="47" s="106" customFormat="1" ht="15" customHeight="1" spans="1:19">
      <c r="A47" s="126">
        <v>8</v>
      </c>
      <c r="B47" s="24" t="s">
        <v>155</v>
      </c>
      <c r="C47" s="25" t="s">
        <v>158</v>
      </c>
      <c r="D47" s="24">
        <v>50</v>
      </c>
      <c r="E47" s="24" t="s">
        <v>58</v>
      </c>
      <c r="F47" s="190"/>
      <c r="G47" s="190"/>
      <c r="H47" s="191">
        <v>8.8</v>
      </c>
      <c r="I47" s="191">
        <v>440</v>
      </c>
      <c r="J47" s="213" t="s">
        <v>129</v>
      </c>
      <c r="K47" s="213">
        <v>13905625260</v>
      </c>
      <c r="L47" s="190">
        <v>7318151001</v>
      </c>
      <c r="M47" s="190" t="s">
        <v>159</v>
      </c>
      <c r="N47" s="190" t="s">
        <v>52</v>
      </c>
      <c r="O47" s="25" t="s">
        <v>142</v>
      </c>
      <c r="P47" s="25" t="s">
        <v>43</v>
      </c>
      <c r="Q47" s="25" t="s">
        <v>43</v>
      </c>
      <c r="R47" s="223"/>
      <c r="S47" s="211"/>
    </row>
    <row r="48" s="106" customFormat="1" ht="15" customHeight="1" spans="1:19">
      <c r="A48" s="126">
        <v>9</v>
      </c>
      <c r="B48" s="24" t="s">
        <v>160</v>
      </c>
      <c r="C48" s="25" t="s">
        <v>161</v>
      </c>
      <c r="D48" s="24">
        <v>50</v>
      </c>
      <c r="E48" s="24" t="s">
        <v>58</v>
      </c>
      <c r="F48" s="190"/>
      <c r="G48" s="190"/>
      <c r="H48" s="191">
        <v>1.9</v>
      </c>
      <c r="I48" s="191">
        <v>95</v>
      </c>
      <c r="J48" s="213" t="s">
        <v>129</v>
      </c>
      <c r="K48" s="213">
        <v>13905625260</v>
      </c>
      <c r="L48" s="190">
        <v>7318151001</v>
      </c>
      <c r="M48" s="190" t="s">
        <v>162</v>
      </c>
      <c r="N48" s="190" t="s">
        <v>52</v>
      </c>
      <c r="O48" s="25" t="s">
        <v>142</v>
      </c>
      <c r="P48" s="25" t="s">
        <v>43</v>
      </c>
      <c r="Q48" s="25" t="s">
        <v>43</v>
      </c>
      <c r="R48" s="223"/>
      <c r="S48" s="211"/>
    </row>
    <row r="49" s="106" customFormat="1" ht="15" customHeight="1" spans="1:17">
      <c r="A49" s="25">
        <v>10</v>
      </c>
      <c r="B49" s="24" t="s">
        <v>163</v>
      </c>
      <c r="C49" s="25" t="s">
        <v>164</v>
      </c>
      <c r="D49" s="24">
        <v>100</v>
      </c>
      <c r="E49" s="24" t="s">
        <v>76</v>
      </c>
      <c r="F49" s="190"/>
      <c r="G49" s="190"/>
      <c r="H49" s="191">
        <v>10.6</v>
      </c>
      <c r="I49" s="191">
        <v>1060</v>
      </c>
      <c r="J49" s="213" t="s">
        <v>129</v>
      </c>
      <c r="K49" s="213">
        <v>13905625260</v>
      </c>
      <c r="L49" s="25">
        <v>8484100000</v>
      </c>
      <c r="M49" s="25" t="s">
        <v>165</v>
      </c>
      <c r="N49" s="25" t="s">
        <v>52</v>
      </c>
      <c r="O49" s="25" t="s">
        <v>142</v>
      </c>
      <c r="P49" s="25" t="s">
        <v>43</v>
      </c>
      <c r="Q49" s="25" t="s">
        <v>43</v>
      </c>
    </row>
    <row r="50" s="106" customFormat="1" ht="15" customHeight="1" spans="1:17">
      <c r="A50" s="25">
        <v>11</v>
      </c>
      <c r="B50" s="24" t="s">
        <v>166</v>
      </c>
      <c r="C50" s="25" t="s">
        <v>167</v>
      </c>
      <c r="D50" s="24">
        <v>5</v>
      </c>
      <c r="E50" s="24" t="s">
        <v>58</v>
      </c>
      <c r="F50" s="190"/>
      <c r="G50" s="190"/>
      <c r="H50" s="191">
        <v>31</v>
      </c>
      <c r="I50" s="191">
        <v>155</v>
      </c>
      <c r="J50" s="213" t="s">
        <v>129</v>
      </c>
      <c r="K50" s="213">
        <v>13905625260</v>
      </c>
      <c r="L50" s="25">
        <v>7307990000</v>
      </c>
      <c r="M50" s="25" t="s">
        <v>168</v>
      </c>
      <c r="N50" s="25" t="s">
        <v>52</v>
      </c>
      <c r="O50" s="25" t="s">
        <v>142</v>
      </c>
      <c r="P50" s="25" t="s">
        <v>43</v>
      </c>
      <c r="Q50" s="25" t="s">
        <v>43</v>
      </c>
    </row>
    <row r="51" s="106" customFormat="1" ht="15" customHeight="1" spans="1:17">
      <c r="A51" s="25">
        <v>12</v>
      </c>
      <c r="B51" s="24" t="s">
        <v>169</v>
      </c>
      <c r="C51" s="25" t="s">
        <v>170</v>
      </c>
      <c r="D51" s="24">
        <v>500</v>
      </c>
      <c r="E51" s="24" t="s">
        <v>58</v>
      </c>
      <c r="F51" s="190"/>
      <c r="G51" s="190"/>
      <c r="H51" s="191">
        <v>3.6</v>
      </c>
      <c r="I51" s="191">
        <v>1800</v>
      </c>
      <c r="J51" s="213" t="s">
        <v>129</v>
      </c>
      <c r="K51" s="213">
        <v>13905625260</v>
      </c>
      <c r="L51" s="25">
        <v>8307100000</v>
      </c>
      <c r="M51" s="25" t="s">
        <v>171</v>
      </c>
      <c r="N51" s="25" t="s">
        <v>52</v>
      </c>
      <c r="O51" s="25" t="s">
        <v>142</v>
      </c>
      <c r="P51" s="25" t="s">
        <v>43</v>
      </c>
      <c r="Q51" s="25" t="s">
        <v>43</v>
      </c>
    </row>
    <row r="52" s="106" customFormat="1" ht="15" customHeight="1" spans="1:17">
      <c r="A52" s="25">
        <v>13</v>
      </c>
      <c r="B52" s="24" t="s">
        <v>172</v>
      </c>
      <c r="C52" s="25" t="s">
        <v>173</v>
      </c>
      <c r="D52" s="24">
        <v>60</v>
      </c>
      <c r="E52" s="24" t="s">
        <v>58</v>
      </c>
      <c r="F52" s="190"/>
      <c r="G52" s="190"/>
      <c r="H52" s="191">
        <v>137</v>
      </c>
      <c r="I52" s="191">
        <v>8220</v>
      </c>
      <c r="J52" s="213" t="s">
        <v>129</v>
      </c>
      <c r="K52" s="213">
        <v>13905625260</v>
      </c>
      <c r="L52" s="25">
        <v>8481809000</v>
      </c>
      <c r="M52" s="25" t="s">
        <v>174</v>
      </c>
      <c r="N52" s="25" t="s">
        <v>52</v>
      </c>
      <c r="O52" s="25" t="s">
        <v>142</v>
      </c>
      <c r="P52" s="25" t="s">
        <v>43</v>
      </c>
      <c r="Q52" s="25" t="s">
        <v>43</v>
      </c>
    </row>
    <row r="53" s="106" customFormat="1" ht="15" customHeight="1" spans="1:17">
      <c r="A53" s="25">
        <v>14</v>
      </c>
      <c r="B53" s="24" t="s">
        <v>169</v>
      </c>
      <c r="C53" s="25" t="s">
        <v>175</v>
      </c>
      <c r="D53" s="24">
        <v>50</v>
      </c>
      <c r="E53" s="24" t="s">
        <v>58</v>
      </c>
      <c r="F53" s="190"/>
      <c r="G53" s="190"/>
      <c r="H53" s="191">
        <v>3.8</v>
      </c>
      <c r="I53" s="191">
        <v>190</v>
      </c>
      <c r="J53" s="213" t="s">
        <v>129</v>
      </c>
      <c r="K53" s="213">
        <v>13905625260</v>
      </c>
      <c r="L53" s="25">
        <v>8307100000</v>
      </c>
      <c r="M53" s="25" t="s">
        <v>176</v>
      </c>
      <c r="N53" s="25" t="s">
        <v>52</v>
      </c>
      <c r="O53" s="25" t="s">
        <v>142</v>
      </c>
      <c r="P53" s="25" t="s">
        <v>43</v>
      </c>
      <c r="Q53" s="25" t="s">
        <v>43</v>
      </c>
    </row>
    <row r="54" s="106" customFormat="1" ht="15" customHeight="1" spans="1:17">
      <c r="A54" s="25">
        <v>15</v>
      </c>
      <c r="B54" s="24" t="s">
        <v>169</v>
      </c>
      <c r="C54" s="25" t="s">
        <v>177</v>
      </c>
      <c r="D54" s="24">
        <v>50</v>
      </c>
      <c r="E54" s="24" t="s">
        <v>58</v>
      </c>
      <c r="F54" s="190"/>
      <c r="G54" s="190"/>
      <c r="H54" s="191">
        <v>4.4</v>
      </c>
      <c r="I54" s="191">
        <v>220</v>
      </c>
      <c r="J54" s="213" t="s">
        <v>129</v>
      </c>
      <c r="K54" s="213">
        <v>13905625260</v>
      </c>
      <c r="L54" s="25">
        <v>8307100000</v>
      </c>
      <c r="M54" s="25" t="s">
        <v>178</v>
      </c>
      <c r="N54" s="25" t="s">
        <v>52</v>
      </c>
      <c r="O54" s="25" t="s">
        <v>142</v>
      </c>
      <c r="P54" s="25" t="s">
        <v>43</v>
      </c>
      <c r="Q54" s="25" t="s">
        <v>43</v>
      </c>
    </row>
    <row r="55" s="106" customFormat="1" ht="17" customHeight="1" spans="1:19">
      <c r="A55" s="192">
        <v>1</v>
      </c>
      <c r="B55" s="193" t="s">
        <v>179</v>
      </c>
      <c r="C55" s="193" t="s">
        <v>180</v>
      </c>
      <c r="D55" s="194">
        <v>2</v>
      </c>
      <c r="E55" s="194" t="s">
        <v>76</v>
      </c>
      <c r="F55" s="195"/>
      <c r="G55" s="195"/>
      <c r="H55" s="196">
        <v>7800</v>
      </c>
      <c r="I55" s="196">
        <f t="shared" ref="I55:I62" si="0">H55*D55</f>
        <v>15600</v>
      </c>
      <c r="J55" s="215" t="s">
        <v>181</v>
      </c>
      <c r="K55" s="216">
        <v>13866841391</v>
      </c>
      <c r="L55" s="217">
        <v>8501510090</v>
      </c>
      <c r="M55" s="218" t="s">
        <v>182</v>
      </c>
      <c r="N55" s="219" t="s">
        <v>42</v>
      </c>
      <c r="O55" s="220" t="s">
        <v>183</v>
      </c>
      <c r="P55" s="220" t="s">
        <v>43</v>
      </c>
      <c r="Q55" s="220" t="s">
        <v>43</v>
      </c>
      <c r="R55" s="220"/>
      <c r="S55" s="220"/>
    </row>
    <row r="56" s="106" customFormat="1" ht="17" customHeight="1" spans="1:19">
      <c r="A56" s="192">
        <v>2</v>
      </c>
      <c r="B56" s="193" t="s">
        <v>184</v>
      </c>
      <c r="C56" s="193" t="s">
        <v>185</v>
      </c>
      <c r="D56" s="194">
        <v>2</v>
      </c>
      <c r="E56" s="194" t="s">
        <v>76</v>
      </c>
      <c r="F56" s="195"/>
      <c r="G56" s="195"/>
      <c r="H56" s="196">
        <v>22700</v>
      </c>
      <c r="I56" s="196">
        <f t="shared" si="0"/>
        <v>45400</v>
      </c>
      <c r="J56" s="215" t="s">
        <v>181</v>
      </c>
      <c r="K56" s="216">
        <v>13866841391</v>
      </c>
      <c r="L56" s="217">
        <v>8501510090</v>
      </c>
      <c r="M56" s="218" t="s">
        <v>186</v>
      </c>
      <c r="N56" s="219" t="s">
        <v>42</v>
      </c>
      <c r="O56" s="220" t="s">
        <v>183</v>
      </c>
      <c r="P56" s="220" t="s">
        <v>43</v>
      </c>
      <c r="Q56" s="220" t="s">
        <v>43</v>
      </c>
      <c r="R56" s="220"/>
      <c r="S56" s="220"/>
    </row>
    <row r="57" s="106" customFormat="1" ht="17" customHeight="1" spans="1:19">
      <c r="A57" s="192">
        <v>3</v>
      </c>
      <c r="B57" s="193" t="s">
        <v>93</v>
      </c>
      <c r="C57" s="193" t="s">
        <v>187</v>
      </c>
      <c r="D57" s="194">
        <v>4</v>
      </c>
      <c r="E57" s="194" t="s">
        <v>76</v>
      </c>
      <c r="F57" s="195"/>
      <c r="G57" s="195"/>
      <c r="H57" s="196">
        <v>435</v>
      </c>
      <c r="I57" s="196">
        <f t="shared" si="0"/>
        <v>1740</v>
      </c>
      <c r="J57" s="215" t="s">
        <v>181</v>
      </c>
      <c r="K57" s="216">
        <v>13866841391</v>
      </c>
      <c r="L57" s="217">
        <v>8501722000</v>
      </c>
      <c r="M57" s="218" t="s">
        <v>188</v>
      </c>
      <c r="N57" s="219" t="s">
        <v>42</v>
      </c>
      <c r="O57" s="220" t="s">
        <v>189</v>
      </c>
      <c r="P57" s="220" t="s">
        <v>43</v>
      </c>
      <c r="Q57" s="220" t="s">
        <v>43</v>
      </c>
      <c r="R57" s="220"/>
      <c r="S57" s="220"/>
    </row>
    <row r="58" s="106" customFormat="1" ht="17" customHeight="1" spans="1:19">
      <c r="A58" s="192">
        <v>4</v>
      </c>
      <c r="B58" s="193" t="s">
        <v>93</v>
      </c>
      <c r="C58" s="193" t="s">
        <v>190</v>
      </c>
      <c r="D58" s="194">
        <v>1</v>
      </c>
      <c r="E58" s="194" t="s">
        <v>76</v>
      </c>
      <c r="F58" s="195"/>
      <c r="G58" s="195"/>
      <c r="H58" s="196">
        <v>11420</v>
      </c>
      <c r="I58" s="196">
        <f t="shared" si="0"/>
        <v>11420</v>
      </c>
      <c r="J58" s="215" t="s">
        <v>181</v>
      </c>
      <c r="K58" s="216">
        <v>13866841391</v>
      </c>
      <c r="L58" s="217">
        <v>8501200090</v>
      </c>
      <c r="M58" s="218" t="s">
        <v>191</v>
      </c>
      <c r="N58" s="219" t="s">
        <v>42</v>
      </c>
      <c r="O58" s="220" t="s">
        <v>192</v>
      </c>
      <c r="P58" s="220" t="s">
        <v>43</v>
      </c>
      <c r="Q58" s="220" t="s">
        <v>43</v>
      </c>
      <c r="R58" s="220"/>
      <c r="S58" s="220"/>
    </row>
    <row r="59" s="106" customFormat="1" ht="17" customHeight="1" spans="1:19">
      <c r="A59" s="192">
        <v>5</v>
      </c>
      <c r="B59" s="193" t="s">
        <v>93</v>
      </c>
      <c r="C59" s="193" t="s">
        <v>193</v>
      </c>
      <c r="D59" s="194">
        <v>1</v>
      </c>
      <c r="E59" s="194" t="s">
        <v>76</v>
      </c>
      <c r="F59" s="195"/>
      <c r="G59" s="195"/>
      <c r="H59" s="196">
        <v>450</v>
      </c>
      <c r="I59" s="196">
        <f t="shared" si="0"/>
        <v>450</v>
      </c>
      <c r="J59" s="215" t="s">
        <v>181</v>
      </c>
      <c r="K59" s="216">
        <v>13866841391</v>
      </c>
      <c r="L59" s="217">
        <v>8501722000</v>
      </c>
      <c r="M59" s="218" t="s">
        <v>194</v>
      </c>
      <c r="N59" s="219" t="s">
        <v>42</v>
      </c>
      <c r="O59" s="220" t="s">
        <v>195</v>
      </c>
      <c r="P59" s="220" t="s">
        <v>43</v>
      </c>
      <c r="Q59" s="220" t="s">
        <v>43</v>
      </c>
      <c r="R59" s="220"/>
      <c r="S59" s="220"/>
    </row>
    <row r="60" s="106" customFormat="1" ht="17" customHeight="1" spans="1:19">
      <c r="A60" s="192">
        <v>6</v>
      </c>
      <c r="B60" s="193" t="s">
        <v>196</v>
      </c>
      <c r="C60" s="193" t="s">
        <v>197</v>
      </c>
      <c r="D60" s="194">
        <v>2</v>
      </c>
      <c r="E60" s="194" t="s">
        <v>76</v>
      </c>
      <c r="F60" s="195"/>
      <c r="G60" s="195"/>
      <c r="H60" s="196">
        <v>22380</v>
      </c>
      <c r="I60" s="196">
        <f t="shared" si="0"/>
        <v>44760</v>
      </c>
      <c r="J60" s="215" t="s">
        <v>181</v>
      </c>
      <c r="K60" s="216">
        <v>13866841391</v>
      </c>
      <c r="L60" s="217">
        <v>8708996000</v>
      </c>
      <c r="M60" s="218" t="s">
        <v>198</v>
      </c>
      <c r="N60" s="219" t="s">
        <v>42</v>
      </c>
      <c r="O60" s="220" t="s">
        <v>183</v>
      </c>
      <c r="P60" s="220" t="s">
        <v>43</v>
      </c>
      <c r="Q60" s="220" t="s">
        <v>43</v>
      </c>
      <c r="R60" s="220"/>
      <c r="S60" s="220"/>
    </row>
    <row r="61" s="106" customFormat="1" ht="17" customHeight="1" spans="1:19">
      <c r="A61" s="192">
        <v>7</v>
      </c>
      <c r="B61" s="193" t="s">
        <v>199</v>
      </c>
      <c r="C61" s="193" t="s">
        <v>200</v>
      </c>
      <c r="D61" s="194">
        <v>2</v>
      </c>
      <c r="E61" s="194" t="s">
        <v>76</v>
      </c>
      <c r="F61" s="195"/>
      <c r="G61" s="195"/>
      <c r="H61" s="196">
        <v>640</v>
      </c>
      <c r="I61" s="196">
        <f t="shared" si="0"/>
        <v>1280</v>
      </c>
      <c r="J61" s="215" t="s">
        <v>181</v>
      </c>
      <c r="K61" s="216">
        <v>13866841391</v>
      </c>
      <c r="L61" s="217">
        <v>8501200090</v>
      </c>
      <c r="M61" s="218" t="s">
        <v>201</v>
      </c>
      <c r="N61" s="219" t="s">
        <v>42</v>
      </c>
      <c r="O61" s="220" t="s">
        <v>202</v>
      </c>
      <c r="P61" s="220" t="s">
        <v>43</v>
      </c>
      <c r="Q61" s="220" t="s">
        <v>43</v>
      </c>
      <c r="R61" s="220"/>
      <c r="S61" s="220"/>
    </row>
    <row r="62" s="106" customFormat="1" ht="17" customHeight="1" spans="1:19">
      <c r="A62" s="192">
        <v>8</v>
      </c>
      <c r="B62" s="193" t="s">
        <v>203</v>
      </c>
      <c r="C62" s="193" t="s">
        <v>204</v>
      </c>
      <c r="D62" s="194">
        <v>2</v>
      </c>
      <c r="E62" s="194" t="s">
        <v>39</v>
      </c>
      <c r="F62" s="195"/>
      <c r="G62" s="195"/>
      <c r="H62" s="196">
        <v>4400</v>
      </c>
      <c r="I62" s="196">
        <f t="shared" si="0"/>
        <v>8800</v>
      </c>
      <c r="J62" s="215" t="s">
        <v>181</v>
      </c>
      <c r="K62" s="216">
        <v>13866841391</v>
      </c>
      <c r="L62" s="217">
        <v>8501320090</v>
      </c>
      <c r="M62" s="218" t="s">
        <v>205</v>
      </c>
      <c r="N62" s="219" t="s">
        <v>42</v>
      </c>
      <c r="O62" s="220" t="s">
        <v>206</v>
      </c>
      <c r="P62" s="220" t="s">
        <v>43</v>
      </c>
      <c r="Q62" s="220" t="s">
        <v>43</v>
      </c>
      <c r="R62" s="220"/>
      <c r="S62" s="220"/>
    </row>
    <row r="63" s="106" customFormat="1" ht="17" customHeight="1" spans="1:22">
      <c r="A63" s="192">
        <v>1</v>
      </c>
      <c r="B63" s="193" t="s">
        <v>207</v>
      </c>
      <c r="C63" s="193" t="s">
        <v>208</v>
      </c>
      <c r="D63" s="194">
        <v>2</v>
      </c>
      <c r="E63" s="194" t="s">
        <v>122</v>
      </c>
      <c r="F63" s="195"/>
      <c r="G63" s="195"/>
      <c r="H63" s="196">
        <v>3350</v>
      </c>
      <c r="I63" s="196">
        <v>6700</v>
      </c>
      <c r="J63" s="215" t="s">
        <v>181</v>
      </c>
      <c r="K63" s="216">
        <v>13866841391</v>
      </c>
      <c r="L63" s="221">
        <v>9032899010</v>
      </c>
      <c r="M63" s="222" t="s">
        <v>209</v>
      </c>
      <c r="N63" s="219" t="s">
        <v>42</v>
      </c>
      <c r="O63" s="220" t="s">
        <v>210</v>
      </c>
      <c r="P63" s="220" t="s">
        <v>43</v>
      </c>
      <c r="Q63" s="220" t="s">
        <v>43</v>
      </c>
      <c r="R63" s="220"/>
      <c r="S63" s="220"/>
      <c r="T63" s="224"/>
      <c r="U63" s="224"/>
      <c r="V63" s="224"/>
    </row>
    <row r="64" ht="17" customHeight="1" spans="1:19">
      <c r="A64" s="117">
        <v>1</v>
      </c>
      <c r="B64" s="118" t="s">
        <v>211</v>
      </c>
      <c r="C64" s="119" t="s">
        <v>212</v>
      </c>
      <c r="D64" s="119">
        <v>1</v>
      </c>
      <c r="E64" s="119" t="s">
        <v>76</v>
      </c>
      <c r="F64" s="188"/>
      <c r="G64" s="188"/>
      <c r="H64" s="189">
        <v>3260</v>
      </c>
      <c r="I64" s="189">
        <v>3260</v>
      </c>
      <c r="J64" s="208" t="s">
        <v>181</v>
      </c>
      <c r="K64" s="209">
        <v>13866841391</v>
      </c>
      <c r="L64" s="188">
        <v>8483402000</v>
      </c>
      <c r="M64" s="212" t="s">
        <v>213</v>
      </c>
      <c r="N64" s="212" t="s">
        <v>42</v>
      </c>
      <c r="O64" s="211" t="s">
        <v>214</v>
      </c>
      <c r="P64" s="211" t="s">
        <v>43</v>
      </c>
      <c r="Q64" s="211" t="s">
        <v>43</v>
      </c>
      <c r="R64" s="211"/>
      <c r="S64" s="211"/>
    </row>
    <row r="65" ht="17" customHeight="1" spans="1:19">
      <c r="A65" s="117">
        <v>2</v>
      </c>
      <c r="B65" s="118" t="s">
        <v>211</v>
      </c>
      <c r="C65" s="119" t="s">
        <v>215</v>
      </c>
      <c r="D65" s="119">
        <v>1</v>
      </c>
      <c r="E65" s="119" t="s">
        <v>76</v>
      </c>
      <c r="F65" s="188"/>
      <c r="G65" s="188"/>
      <c r="H65" s="189">
        <v>1150</v>
      </c>
      <c r="I65" s="189">
        <v>1150</v>
      </c>
      <c r="J65" s="208" t="s">
        <v>181</v>
      </c>
      <c r="K65" s="209">
        <v>13866841391</v>
      </c>
      <c r="L65" s="188">
        <v>8483402000</v>
      </c>
      <c r="M65" s="212" t="s">
        <v>216</v>
      </c>
      <c r="N65" s="212" t="s">
        <v>42</v>
      </c>
      <c r="O65" s="211" t="s">
        <v>214</v>
      </c>
      <c r="P65" s="211" t="s">
        <v>43</v>
      </c>
      <c r="Q65" s="211" t="s">
        <v>43</v>
      </c>
      <c r="R65" s="211"/>
      <c r="S65" s="211"/>
    </row>
    <row r="66" ht="17" customHeight="1" spans="1:19">
      <c r="A66" s="117">
        <v>3</v>
      </c>
      <c r="B66" s="118" t="s">
        <v>217</v>
      </c>
      <c r="C66" s="119" t="s">
        <v>218</v>
      </c>
      <c r="D66" s="119">
        <v>2</v>
      </c>
      <c r="E66" s="119" t="s">
        <v>76</v>
      </c>
      <c r="F66" s="188"/>
      <c r="G66" s="188"/>
      <c r="H66" s="189">
        <v>3880</v>
      </c>
      <c r="I66" s="189">
        <v>7760</v>
      </c>
      <c r="J66" s="208" t="s">
        <v>181</v>
      </c>
      <c r="K66" s="209">
        <v>13866841391</v>
      </c>
      <c r="L66" s="188" t="s">
        <v>219</v>
      </c>
      <c r="M66" s="212" t="s">
        <v>220</v>
      </c>
      <c r="N66" s="212" t="s">
        <v>42</v>
      </c>
      <c r="O66" s="211" t="s">
        <v>221</v>
      </c>
      <c r="P66" s="211" t="s">
        <v>43</v>
      </c>
      <c r="Q66" s="211" t="s">
        <v>43</v>
      </c>
      <c r="R66" s="211"/>
      <c r="S66" s="211"/>
    </row>
    <row r="67" ht="17" customHeight="1" spans="1:19">
      <c r="A67" s="117">
        <v>4</v>
      </c>
      <c r="B67" s="118" t="s">
        <v>211</v>
      </c>
      <c r="C67" s="119" t="s">
        <v>222</v>
      </c>
      <c r="D67" s="119">
        <v>2</v>
      </c>
      <c r="E67" s="119" t="s">
        <v>76</v>
      </c>
      <c r="F67" s="188"/>
      <c r="G67" s="188"/>
      <c r="H67" s="189">
        <v>3900</v>
      </c>
      <c r="I67" s="189">
        <v>7800</v>
      </c>
      <c r="J67" s="208" t="s">
        <v>181</v>
      </c>
      <c r="K67" s="209">
        <v>13866841391</v>
      </c>
      <c r="L67" s="188">
        <v>8483402000</v>
      </c>
      <c r="M67" s="212" t="s">
        <v>223</v>
      </c>
      <c r="N67" s="212" t="s">
        <v>42</v>
      </c>
      <c r="O67" s="211" t="s">
        <v>214</v>
      </c>
      <c r="P67" s="211" t="s">
        <v>43</v>
      </c>
      <c r="Q67" s="211" t="s">
        <v>43</v>
      </c>
      <c r="R67" s="211"/>
      <c r="S67" s="211"/>
    </row>
    <row r="68" ht="17" customHeight="1" spans="1:19">
      <c r="A68" s="117">
        <v>5</v>
      </c>
      <c r="B68" s="118" t="s">
        <v>224</v>
      </c>
      <c r="C68" s="119" t="s">
        <v>225</v>
      </c>
      <c r="D68" s="119">
        <v>1</v>
      </c>
      <c r="E68" s="119" t="s">
        <v>76</v>
      </c>
      <c r="F68" s="188"/>
      <c r="G68" s="188"/>
      <c r="H68" s="189">
        <v>4100</v>
      </c>
      <c r="I68" s="189">
        <v>4100</v>
      </c>
      <c r="J68" s="208" t="s">
        <v>181</v>
      </c>
      <c r="K68" s="209">
        <v>13866841391</v>
      </c>
      <c r="L68" s="188">
        <v>8501510090</v>
      </c>
      <c r="M68" s="212" t="s">
        <v>226</v>
      </c>
      <c r="N68" s="212" t="s">
        <v>42</v>
      </c>
      <c r="O68" s="211" t="s">
        <v>214</v>
      </c>
      <c r="P68" s="211" t="s">
        <v>43</v>
      </c>
      <c r="Q68" s="211" t="s">
        <v>43</v>
      </c>
      <c r="R68" s="211"/>
      <c r="S68" s="211"/>
    </row>
    <row r="69" ht="17" customHeight="1" spans="1:19">
      <c r="A69" s="117">
        <v>6</v>
      </c>
      <c r="B69" s="118" t="s">
        <v>227</v>
      </c>
      <c r="C69" s="119" t="s">
        <v>228</v>
      </c>
      <c r="D69" s="119">
        <v>2</v>
      </c>
      <c r="E69" s="119" t="s">
        <v>76</v>
      </c>
      <c r="F69" s="188"/>
      <c r="G69" s="188"/>
      <c r="H69" s="189">
        <v>3800</v>
      </c>
      <c r="I69" s="189">
        <v>7600</v>
      </c>
      <c r="J69" s="208" t="s">
        <v>181</v>
      </c>
      <c r="K69" s="209">
        <v>13866841391</v>
      </c>
      <c r="L69" s="188">
        <v>8483600090</v>
      </c>
      <c r="M69" s="212" t="s">
        <v>229</v>
      </c>
      <c r="N69" s="212" t="s">
        <v>42</v>
      </c>
      <c r="O69" s="211" t="s">
        <v>230</v>
      </c>
      <c r="P69" s="211" t="s">
        <v>43</v>
      </c>
      <c r="Q69" s="211" t="s">
        <v>43</v>
      </c>
      <c r="R69" s="211"/>
      <c r="S69" s="211"/>
    </row>
    <row r="70" ht="17" customHeight="1" spans="1:19">
      <c r="A70" s="117">
        <v>7</v>
      </c>
      <c r="B70" s="118" t="s">
        <v>231</v>
      </c>
      <c r="C70" s="119" t="s">
        <v>232</v>
      </c>
      <c r="D70" s="119">
        <v>1</v>
      </c>
      <c r="E70" s="119" t="s">
        <v>76</v>
      </c>
      <c r="F70" s="188"/>
      <c r="G70" s="188"/>
      <c r="H70" s="189">
        <v>129200</v>
      </c>
      <c r="I70" s="189">
        <v>129200</v>
      </c>
      <c r="J70" s="208" t="s">
        <v>181</v>
      </c>
      <c r="K70" s="209">
        <v>13866841391</v>
      </c>
      <c r="L70" s="188">
        <v>8483409090</v>
      </c>
      <c r="M70" s="212" t="s">
        <v>233</v>
      </c>
      <c r="N70" s="212" t="s">
        <v>42</v>
      </c>
      <c r="O70" s="211" t="s">
        <v>234</v>
      </c>
      <c r="P70" s="211" t="s">
        <v>43</v>
      </c>
      <c r="Q70" s="211" t="s">
        <v>43</v>
      </c>
      <c r="R70" s="211"/>
      <c r="S70" s="211"/>
    </row>
    <row r="71" ht="17" customHeight="1" spans="1:19">
      <c r="A71" s="117">
        <v>1</v>
      </c>
      <c r="B71" s="118" t="s">
        <v>235</v>
      </c>
      <c r="C71" s="119" t="s">
        <v>236</v>
      </c>
      <c r="D71" s="119">
        <v>1</v>
      </c>
      <c r="E71" s="119" t="s">
        <v>76</v>
      </c>
      <c r="F71" s="188"/>
      <c r="G71" s="188"/>
      <c r="H71" s="189">
        <v>9640</v>
      </c>
      <c r="I71" s="189">
        <v>9640</v>
      </c>
      <c r="J71" s="208" t="s">
        <v>181</v>
      </c>
      <c r="K71" s="209">
        <v>13866841391</v>
      </c>
      <c r="L71" s="188" t="s">
        <v>237</v>
      </c>
      <c r="M71" s="212" t="s">
        <v>238</v>
      </c>
      <c r="N71" s="212" t="s">
        <v>42</v>
      </c>
      <c r="O71" s="211" t="s">
        <v>239</v>
      </c>
      <c r="P71" s="211" t="s">
        <v>43</v>
      </c>
      <c r="Q71" s="211" t="s">
        <v>43</v>
      </c>
      <c r="R71" s="211"/>
      <c r="S71" s="211"/>
    </row>
    <row r="72" ht="17" customHeight="1" spans="1:19">
      <c r="A72" s="117">
        <v>2</v>
      </c>
      <c r="B72" s="118" t="s">
        <v>240</v>
      </c>
      <c r="C72" s="119" t="s">
        <v>241</v>
      </c>
      <c r="D72" s="119">
        <v>3</v>
      </c>
      <c r="E72" s="119" t="s">
        <v>39</v>
      </c>
      <c r="F72" s="188"/>
      <c r="G72" s="188"/>
      <c r="H72" s="189">
        <v>819</v>
      </c>
      <c r="I72" s="189">
        <v>2457</v>
      </c>
      <c r="J72" s="208" t="s">
        <v>181</v>
      </c>
      <c r="K72" s="209">
        <v>13866841391</v>
      </c>
      <c r="L72" s="188" t="s">
        <v>242</v>
      </c>
      <c r="M72" s="212" t="s">
        <v>243</v>
      </c>
      <c r="N72" s="212" t="s">
        <v>42</v>
      </c>
      <c r="O72" s="211" t="s">
        <v>244</v>
      </c>
      <c r="P72" s="211" t="s">
        <v>43</v>
      </c>
      <c r="Q72" s="211" t="s">
        <v>43</v>
      </c>
      <c r="R72" s="211"/>
      <c r="S72" s="211"/>
    </row>
    <row r="73" ht="17" customHeight="1" spans="1:19">
      <c r="A73" s="117">
        <v>1</v>
      </c>
      <c r="B73" s="118" t="s">
        <v>245</v>
      </c>
      <c r="C73" s="119" t="s">
        <v>246</v>
      </c>
      <c r="D73" s="119">
        <v>12</v>
      </c>
      <c r="E73" s="119" t="s">
        <v>247</v>
      </c>
      <c r="F73" s="188"/>
      <c r="G73" s="188"/>
      <c r="H73" s="189">
        <v>120</v>
      </c>
      <c r="I73" s="189">
        <v>1440</v>
      </c>
      <c r="J73" s="208" t="s">
        <v>181</v>
      </c>
      <c r="K73" s="209">
        <v>13866841391</v>
      </c>
      <c r="L73" s="188">
        <v>7314490000</v>
      </c>
      <c r="M73" s="212" t="s">
        <v>248</v>
      </c>
      <c r="N73" s="212" t="s">
        <v>42</v>
      </c>
      <c r="O73" s="211" t="s">
        <v>249</v>
      </c>
      <c r="P73" s="211" t="s">
        <v>43</v>
      </c>
      <c r="Q73" s="211" t="s">
        <v>43</v>
      </c>
      <c r="R73" s="211"/>
      <c r="S73" s="211"/>
    </row>
    <row r="74" ht="17" customHeight="1" spans="1:19">
      <c r="A74" s="117">
        <v>2</v>
      </c>
      <c r="B74" s="118" t="s">
        <v>250</v>
      </c>
      <c r="C74" s="119" t="s">
        <v>251</v>
      </c>
      <c r="D74" s="119">
        <v>200</v>
      </c>
      <c r="E74" s="119" t="s">
        <v>252</v>
      </c>
      <c r="F74" s="188"/>
      <c r="G74" s="188"/>
      <c r="H74" s="189">
        <v>4.5</v>
      </c>
      <c r="I74" s="189">
        <v>900</v>
      </c>
      <c r="J74" s="208" t="s">
        <v>181</v>
      </c>
      <c r="K74" s="209">
        <v>13866841391</v>
      </c>
      <c r="L74" s="188">
        <v>5906109000</v>
      </c>
      <c r="M74" s="212" t="s">
        <v>253</v>
      </c>
      <c r="N74" s="212" t="s">
        <v>42</v>
      </c>
      <c r="O74" s="211" t="s">
        <v>254</v>
      </c>
      <c r="P74" s="211" t="s">
        <v>43</v>
      </c>
      <c r="Q74" s="211" t="s">
        <v>43</v>
      </c>
      <c r="R74" s="211"/>
      <c r="S74" s="211"/>
    </row>
    <row r="75" ht="17" customHeight="1" spans="1:19">
      <c r="A75" s="117">
        <v>3</v>
      </c>
      <c r="B75" s="118" t="s">
        <v>255</v>
      </c>
      <c r="C75" s="119">
        <v>3014</v>
      </c>
      <c r="D75" s="119">
        <v>3</v>
      </c>
      <c r="E75" s="119" t="s">
        <v>256</v>
      </c>
      <c r="F75" s="188"/>
      <c r="G75" s="188"/>
      <c r="H75" s="189">
        <v>22</v>
      </c>
      <c r="I75" s="189">
        <v>66</v>
      </c>
      <c r="J75" s="208" t="s">
        <v>181</v>
      </c>
      <c r="K75" s="209">
        <v>13866841391</v>
      </c>
      <c r="L75" s="188">
        <v>8204200000</v>
      </c>
      <c r="M75" s="212" t="s">
        <v>257</v>
      </c>
      <c r="N75" s="212" t="s">
        <v>42</v>
      </c>
      <c r="O75" s="211" t="s">
        <v>258</v>
      </c>
      <c r="P75" s="211" t="s">
        <v>43</v>
      </c>
      <c r="Q75" s="211" t="s">
        <v>43</v>
      </c>
      <c r="R75" s="211"/>
      <c r="S75" s="211"/>
    </row>
    <row r="76" ht="17" customHeight="1" spans="1:19">
      <c r="A76" s="117">
        <v>4</v>
      </c>
      <c r="B76" s="118" t="s">
        <v>259</v>
      </c>
      <c r="C76" s="119" t="s">
        <v>260</v>
      </c>
      <c r="D76" s="119">
        <v>1</v>
      </c>
      <c r="E76" s="119" t="s">
        <v>39</v>
      </c>
      <c r="F76" s="188"/>
      <c r="G76" s="188"/>
      <c r="H76" s="189">
        <v>5200</v>
      </c>
      <c r="I76" s="189">
        <v>5200</v>
      </c>
      <c r="J76" s="208" t="s">
        <v>181</v>
      </c>
      <c r="K76" s="209">
        <v>13866841391</v>
      </c>
      <c r="L76" s="188">
        <v>8467810000</v>
      </c>
      <c r="M76" s="212" t="s">
        <v>261</v>
      </c>
      <c r="N76" s="212" t="s">
        <v>42</v>
      </c>
      <c r="O76" s="211" t="s">
        <v>258</v>
      </c>
      <c r="P76" s="211" t="s">
        <v>43</v>
      </c>
      <c r="Q76" s="211" t="s">
        <v>43</v>
      </c>
      <c r="R76" s="211"/>
      <c r="S76" s="211"/>
    </row>
    <row r="77" ht="17" customHeight="1" spans="1:19">
      <c r="A77" s="117">
        <v>5</v>
      </c>
      <c r="B77" s="118" t="s">
        <v>262</v>
      </c>
      <c r="C77" s="119">
        <v>50451</v>
      </c>
      <c r="D77" s="119">
        <v>1</v>
      </c>
      <c r="E77" s="119" t="s">
        <v>256</v>
      </c>
      <c r="F77" s="188"/>
      <c r="G77" s="188"/>
      <c r="H77" s="189">
        <v>330</v>
      </c>
      <c r="I77" s="189">
        <v>330</v>
      </c>
      <c r="J77" s="208" t="s">
        <v>181</v>
      </c>
      <c r="K77" s="209">
        <v>13866841391</v>
      </c>
      <c r="L77" s="188">
        <v>8207400000</v>
      </c>
      <c r="M77" s="212" t="s">
        <v>263</v>
      </c>
      <c r="N77" s="212" t="s">
        <v>42</v>
      </c>
      <c r="O77" s="211" t="s">
        <v>264</v>
      </c>
      <c r="P77" s="211" t="s">
        <v>43</v>
      </c>
      <c r="Q77" s="211" t="s">
        <v>43</v>
      </c>
      <c r="R77" s="211"/>
      <c r="S77" s="211"/>
    </row>
    <row r="78" ht="17" customHeight="1" spans="1:19">
      <c r="A78" s="117">
        <v>6</v>
      </c>
      <c r="B78" s="118" t="s">
        <v>265</v>
      </c>
      <c r="C78" s="119" t="s">
        <v>266</v>
      </c>
      <c r="D78" s="119">
        <v>1</v>
      </c>
      <c r="E78" s="119" t="s">
        <v>256</v>
      </c>
      <c r="F78" s="188"/>
      <c r="G78" s="188"/>
      <c r="H78" s="189">
        <v>2400</v>
      </c>
      <c r="I78" s="189">
        <v>2400</v>
      </c>
      <c r="J78" s="208" t="s">
        <v>181</v>
      </c>
      <c r="K78" s="209">
        <v>13866841391</v>
      </c>
      <c r="L78" s="188">
        <v>8467210000</v>
      </c>
      <c r="M78" s="212" t="s">
        <v>267</v>
      </c>
      <c r="N78" s="212" t="s">
        <v>42</v>
      </c>
      <c r="O78" s="211" t="s">
        <v>268</v>
      </c>
      <c r="P78" s="211" t="s">
        <v>43</v>
      </c>
      <c r="Q78" s="211" t="s">
        <v>43</v>
      </c>
      <c r="R78" s="211"/>
      <c r="S78" s="211"/>
    </row>
    <row r="79" ht="17" customHeight="1" spans="1:19">
      <c r="A79" s="117">
        <v>7</v>
      </c>
      <c r="B79" s="118" t="s">
        <v>255</v>
      </c>
      <c r="C79" s="119">
        <v>3012</v>
      </c>
      <c r="D79" s="119">
        <v>3</v>
      </c>
      <c r="E79" s="119" t="s">
        <v>39</v>
      </c>
      <c r="F79" s="188"/>
      <c r="G79" s="188"/>
      <c r="H79" s="189">
        <v>3</v>
      </c>
      <c r="I79" s="189">
        <v>9</v>
      </c>
      <c r="J79" s="208" t="s">
        <v>181</v>
      </c>
      <c r="K79" s="209">
        <v>13866841391</v>
      </c>
      <c r="L79" s="188">
        <v>8204200000</v>
      </c>
      <c r="M79" s="212" t="s">
        <v>269</v>
      </c>
      <c r="N79" s="212" t="s">
        <v>42</v>
      </c>
      <c r="O79" s="211" t="s">
        <v>258</v>
      </c>
      <c r="P79" s="211" t="s">
        <v>43</v>
      </c>
      <c r="Q79" s="211" t="s">
        <v>43</v>
      </c>
      <c r="R79" s="211"/>
      <c r="S79" s="211"/>
    </row>
    <row r="80" ht="17" customHeight="1" spans="1:19">
      <c r="A80" s="117">
        <v>8</v>
      </c>
      <c r="B80" s="118" t="s">
        <v>270</v>
      </c>
      <c r="C80" s="119" t="s">
        <v>271</v>
      </c>
      <c r="D80" s="119">
        <v>2</v>
      </c>
      <c r="E80" s="119" t="s">
        <v>39</v>
      </c>
      <c r="F80" s="188"/>
      <c r="G80" s="188"/>
      <c r="H80" s="189">
        <v>145</v>
      </c>
      <c r="I80" s="189">
        <v>290</v>
      </c>
      <c r="J80" s="208" t="s">
        <v>181</v>
      </c>
      <c r="K80" s="209">
        <v>13866841391</v>
      </c>
      <c r="L80" s="188">
        <v>8204200000</v>
      </c>
      <c r="M80" s="212" t="s">
        <v>272</v>
      </c>
      <c r="N80" s="212" t="s">
        <v>42</v>
      </c>
      <c r="O80" s="211" t="s">
        <v>258</v>
      </c>
      <c r="P80" s="211" t="s">
        <v>43</v>
      </c>
      <c r="Q80" s="211" t="s">
        <v>43</v>
      </c>
      <c r="R80" s="211"/>
      <c r="S80" s="211"/>
    </row>
    <row r="81" ht="17" customHeight="1" spans="1:19">
      <c r="A81" s="117">
        <v>9</v>
      </c>
      <c r="B81" s="118" t="s">
        <v>273</v>
      </c>
      <c r="C81" s="119" t="s">
        <v>274</v>
      </c>
      <c r="D81" s="119">
        <v>6</v>
      </c>
      <c r="E81" s="119" t="s">
        <v>58</v>
      </c>
      <c r="F81" s="188"/>
      <c r="G81" s="188"/>
      <c r="H81" s="189">
        <v>50</v>
      </c>
      <c r="I81" s="189">
        <v>300</v>
      </c>
      <c r="J81" s="208" t="s">
        <v>181</v>
      </c>
      <c r="K81" s="209">
        <v>13866841391</v>
      </c>
      <c r="L81" s="188">
        <v>9017300000</v>
      </c>
      <c r="M81" s="212" t="s">
        <v>275</v>
      </c>
      <c r="N81" s="212" t="s">
        <v>42</v>
      </c>
      <c r="O81" s="211" t="s">
        <v>258</v>
      </c>
      <c r="P81" s="211" t="s">
        <v>43</v>
      </c>
      <c r="Q81" s="211" t="s">
        <v>43</v>
      </c>
      <c r="R81" s="211"/>
      <c r="S81" s="211"/>
    </row>
    <row r="82" ht="17" customHeight="1" spans="1:19">
      <c r="A82" s="117">
        <v>10</v>
      </c>
      <c r="B82" s="118" t="s">
        <v>276</v>
      </c>
      <c r="C82" s="119" t="s">
        <v>277</v>
      </c>
      <c r="D82" s="119">
        <v>20</v>
      </c>
      <c r="E82" s="119" t="s">
        <v>58</v>
      </c>
      <c r="F82" s="188"/>
      <c r="G82" s="188"/>
      <c r="H82" s="189">
        <v>42</v>
      </c>
      <c r="I82" s="189">
        <v>840</v>
      </c>
      <c r="J82" s="208" t="s">
        <v>181</v>
      </c>
      <c r="K82" s="209">
        <v>13866841391</v>
      </c>
      <c r="L82" s="188">
        <v>8515390000</v>
      </c>
      <c r="M82" s="212" t="s">
        <v>278</v>
      </c>
      <c r="N82" s="212" t="s">
        <v>42</v>
      </c>
      <c r="O82" s="211" t="s">
        <v>258</v>
      </c>
      <c r="P82" s="211" t="s">
        <v>43</v>
      </c>
      <c r="Q82" s="211" t="s">
        <v>43</v>
      </c>
      <c r="R82" s="211"/>
      <c r="S82" s="211"/>
    </row>
    <row r="83" ht="17" customHeight="1" spans="1:19">
      <c r="A83" s="117">
        <v>11</v>
      </c>
      <c r="B83" s="118" t="s">
        <v>279</v>
      </c>
      <c r="C83" s="119">
        <v>97202</v>
      </c>
      <c r="D83" s="119">
        <v>2</v>
      </c>
      <c r="E83" s="119" t="s">
        <v>58</v>
      </c>
      <c r="F83" s="188"/>
      <c r="G83" s="188"/>
      <c r="H83" s="189">
        <v>75</v>
      </c>
      <c r="I83" s="189">
        <v>150</v>
      </c>
      <c r="J83" s="208" t="s">
        <v>181</v>
      </c>
      <c r="K83" s="209">
        <v>13866841391</v>
      </c>
      <c r="L83" s="188">
        <v>8424200000</v>
      </c>
      <c r="M83" s="212" t="s">
        <v>280</v>
      </c>
      <c r="N83" s="212" t="s">
        <v>42</v>
      </c>
      <c r="O83" s="211" t="s">
        <v>258</v>
      </c>
      <c r="P83" s="211" t="s">
        <v>43</v>
      </c>
      <c r="Q83" s="211" t="s">
        <v>43</v>
      </c>
      <c r="R83" s="211"/>
      <c r="S83" s="211"/>
    </row>
    <row r="84" ht="17" customHeight="1" spans="1:19">
      <c r="A84" s="117">
        <v>12</v>
      </c>
      <c r="B84" s="118" t="s">
        <v>281</v>
      </c>
      <c r="C84" s="119" t="s">
        <v>282</v>
      </c>
      <c r="D84" s="119">
        <v>2</v>
      </c>
      <c r="E84" s="119" t="s">
        <v>283</v>
      </c>
      <c r="F84" s="188"/>
      <c r="G84" s="188"/>
      <c r="H84" s="189">
        <v>750</v>
      </c>
      <c r="I84" s="189">
        <v>1500</v>
      </c>
      <c r="J84" s="208" t="s">
        <v>181</v>
      </c>
      <c r="K84" s="209">
        <v>13866841391</v>
      </c>
      <c r="L84" s="188">
        <v>8424200000</v>
      </c>
      <c r="M84" s="212" t="s">
        <v>284</v>
      </c>
      <c r="N84" s="212" t="s">
        <v>42</v>
      </c>
      <c r="O84" s="211" t="s">
        <v>285</v>
      </c>
      <c r="P84" s="211" t="s">
        <v>43</v>
      </c>
      <c r="Q84" s="211" t="s">
        <v>43</v>
      </c>
      <c r="R84" s="211"/>
      <c r="S84" s="211"/>
    </row>
    <row r="85" ht="17" customHeight="1" spans="1:19">
      <c r="A85" s="117">
        <v>13</v>
      </c>
      <c r="B85" s="118" t="s">
        <v>286</v>
      </c>
      <c r="C85" s="229" t="s">
        <v>287</v>
      </c>
      <c r="D85" s="119">
        <v>3</v>
      </c>
      <c r="E85" s="119" t="s">
        <v>39</v>
      </c>
      <c r="F85" s="188"/>
      <c r="G85" s="188"/>
      <c r="H85" s="189">
        <v>24</v>
      </c>
      <c r="I85" s="189">
        <v>72</v>
      </c>
      <c r="J85" s="208" t="s">
        <v>181</v>
      </c>
      <c r="K85" s="209">
        <v>13866841391</v>
      </c>
      <c r="L85" s="188">
        <v>8205100000</v>
      </c>
      <c r="M85" s="212" t="s">
        <v>288</v>
      </c>
      <c r="N85" s="212" t="s">
        <v>42</v>
      </c>
      <c r="O85" s="211" t="s">
        <v>258</v>
      </c>
      <c r="P85" s="211" t="s">
        <v>43</v>
      </c>
      <c r="Q85" s="211" t="s">
        <v>43</v>
      </c>
      <c r="R85" s="211"/>
      <c r="S85" s="211"/>
    </row>
    <row r="86" ht="17" customHeight="1" spans="1:19">
      <c r="A86" s="117">
        <v>14</v>
      </c>
      <c r="B86" s="118" t="s">
        <v>289</v>
      </c>
      <c r="C86" s="119" t="s">
        <v>290</v>
      </c>
      <c r="D86" s="119">
        <v>20</v>
      </c>
      <c r="E86" s="119" t="s">
        <v>256</v>
      </c>
      <c r="F86" s="188"/>
      <c r="G86" s="188"/>
      <c r="H86" s="189">
        <v>3.5</v>
      </c>
      <c r="I86" s="189">
        <v>70</v>
      </c>
      <c r="J86" s="208" t="s">
        <v>181</v>
      </c>
      <c r="K86" s="209">
        <v>13866841391</v>
      </c>
      <c r="L86" s="188">
        <v>9603501100</v>
      </c>
      <c r="M86" s="212" t="s">
        <v>291</v>
      </c>
      <c r="N86" s="212" t="s">
        <v>42</v>
      </c>
      <c r="O86" s="211" t="s">
        <v>292</v>
      </c>
      <c r="P86" s="211" t="s">
        <v>43</v>
      </c>
      <c r="Q86" s="211" t="s">
        <v>43</v>
      </c>
      <c r="R86" s="211"/>
      <c r="S86" s="211"/>
    </row>
    <row r="87" ht="17" customHeight="1" spans="1:19">
      <c r="A87" s="117">
        <v>15</v>
      </c>
      <c r="B87" s="118" t="s">
        <v>293</v>
      </c>
      <c r="C87" s="119" t="s">
        <v>294</v>
      </c>
      <c r="D87" s="119">
        <v>200</v>
      </c>
      <c r="E87" s="119" t="s">
        <v>58</v>
      </c>
      <c r="F87" s="188"/>
      <c r="G87" s="188"/>
      <c r="H87" s="189">
        <v>8</v>
      </c>
      <c r="I87" s="189">
        <v>1600</v>
      </c>
      <c r="J87" s="208" t="s">
        <v>181</v>
      </c>
      <c r="K87" s="209">
        <v>13866841391</v>
      </c>
      <c r="L87" s="188">
        <v>6804221000</v>
      </c>
      <c r="M87" s="212" t="s">
        <v>295</v>
      </c>
      <c r="N87" s="212" t="s">
        <v>42</v>
      </c>
      <c r="O87" s="211" t="s">
        <v>296</v>
      </c>
      <c r="P87" s="211" t="s">
        <v>43</v>
      </c>
      <c r="Q87" s="211" t="s">
        <v>43</v>
      </c>
      <c r="R87" s="211"/>
      <c r="S87" s="211"/>
    </row>
    <row r="88" ht="17" customHeight="1" spans="1:19">
      <c r="A88" s="117">
        <v>16</v>
      </c>
      <c r="B88" s="118" t="s">
        <v>297</v>
      </c>
      <c r="C88" s="119" t="s">
        <v>298</v>
      </c>
      <c r="D88" s="119">
        <v>2</v>
      </c>
      <c r="E88" s="119" t="s">
        <v>39</v>
      </c>
      <c r="F88" s="188"/>
      <c r="G88" s="188"/>
      <c r="H88" s="189">
        <v>120</v>
      </c>
      <c r="I88" s="189">
        <v>240</v>
      </c>
      <c r="J88" s="208" t="s">
        <v>181</v>
      </c>
      <c r="K88" s="209">
        <v>13866841391</v>
      </c>
      <c r="L88" s="188">
        <v>8207400000</v>
      </c>
      <c r="M88" s="212" t="s">
        <v>299</v>
      </c>
      <c r="N88" s="212" t="s">
        <v>42</v>
      </c>
      <c r="O88" s="211" t="s">
        <v>264</v>
      </c>
      <c r="P88" s="211" t="s">
        <v>43</v>
      </c>
      <c r="Q88" s="211" t="s">
        <v>43</v>
      </c>
      <c r="R88" s="211"/>
      <c r="S88" s="211"/>
    </row>
    <row r="89" ht="17" customHeight="1" spans="1:19">
      <c r="A89" s="117">
        <v>17</v>
      </c>
      <c r="B89" s="118" t="s">
        <v>300</v>
      </c>
      <c r="C89" s="119" t="s">
        <v>301</v>
      </c>
      <c r="D89" s="119">
        <v>3</v>
      </c>
      <c r="E89" s="119" t="s">
        <v>256</v>
      </c>
      <c r="F89" s="188"/>
      <c r="G89" s="188"/>
      <c r="H89" s="189">
        <v>64</v>
      </c>
      <c r="I89" s="189">
        <v>192</v>
      </c>
      <c r="J89" s="208" t="s">
        <v>181</v>
      </c>
      <c r="K89" s="209">
        <v>13866841391</v>
      </c>
      <c r="L89" s="188">
        <v>8207400000</v>
      </c>
      <c r="M89" s="212" t="s">
        <v>302</v>
      </c>
      <c r="N89" s="212" t="s">
        <v>42</v>
      </c>
      <c r="O89" s="211" t="s">
        <v>303</v>
      </c>
      <c r="P89" s="211" t="s">
        <v>43</v>
      </c>
      <c r="Q89" s="211" t="s">
        <v>43</v>
      </c>
      <c r="R89" s="211"/>
      <c r="S89" s="211"/>
    </row>
    <row r="90" ht="17" customHeight="1" spans="1:19">
      <c r="A90" s="117">
        <v>18</v>
      </c>
      <c r="B90" s="118" t="s">
        <v>304</v>
      </c>
      <c r="C90" s="119" t="s">
        <v>305</v>
      </c>
      <c r="D90" s="119">
        <v>20</v>
      </c>
      <c r="E90" s="119" t="s">
        <v>49</v>
      </c>
      <c r="F90" s="188"/>
      <c r="G90" s="188"/>
      <c r="H90" s="189">
        <v>18</v>
      </c>
      <c r="I90" s="189">
        <v>360</v>
      </c>
      <c r="J90" s="208" t="s">
        <v>181</v>
      </c>
      <c r="K90" s="209">
        <v>13866841391</v>
      </c>
      <c r="L90" s="188">
        <v>8311200000</v>
      </c>
      <c r="M90" s="212" t="s">
        <v>306</v>
      </c>
      <c r="N90" s="212" t="s">
        <v>42</v>
      </c>
      <c r="O90" s="211" t="s">
        <v>307</v>
      </c>
      <c r="P90" s="211" t="s">
        <v>43</v>
      </c>
      <c r="Q90" s="211" t="s">
        <v>43</v>
      </c>
      <c r="R90" s="211"/>
      <c r="S90" s="211"/>
    </row>
    <row r="91" ht="17" customHeight="1" spans="1:19">
      <c r="A91" s="117">
        <v>19</v>
      </c>
      <c r="B91" s="118" t="s">
        <v>308</v>
      </c>
      <c r="C91" s="119" t="s">
        <v>309</v>
      </c>
      <c r="D91" s="119">
        <v>4</v>
      </c>
      <c r="E91" s="119" t="s">
        <v>58</v>
      </c>
      <c r="F91" s="188"/>
      <c r="G91" s="188"/>
      <c r="H91" s="189">
        <v>4950</v>
      </c>
      <c r="I91" s="189">
        <v>19800</v>
      </c>
      <c r="J91" s="208" t="s">
        <v>181</v>
      </c>
      <c r="K91" s="209">
        <v>13866841391</v>
      </c>
      <c r="L91" s="188" t="s">
        <v>310</v>
      </c>
      <c r="M91" s="212" t="s">
        <v>311</v>
      </c>
      <c r="N91" s="212" t="s">
        <v>42</v>
      </c>
      <c r="O91" s="211" t="s">
        <v>312</v>
      </c>
      <c r="P91" s="211" t="s">
        <v>43</v>
      </c>
      <c r="Q91" s="211" t="s">
        <v>43</v>
      </c>
      <c r="R91" s="211"/>
      <c r="S91" s="211"/>
    </row>
    <row r="92" ht="17" customHeight="1" spans="1:19">
      <c r="A92" s="117">
        <v>1</v>
      </c>
      <c r="B92" s="118" t="s">
        <v>313</v>
      </c>
      <c r="C92" s="119" t="s">
        <v>314</v>
      </c>
      <c r="D92" s="119">
        <v>1</v>
      </c>
      <c r="E92" s="119" t="s">
        <v>58</v>
      </c>
      <c r="F92" s="188"/>
      <c r="G92" s="188"/>
      <c r="H92" s="189">
        <v>17480</v>
      </c>
      <c r="I92" s="189">
        <v>17480</v>
      </c>
      <c r="J92" s="208" t="s">
        <v>181</v>
      </c>
      <c r="K92" s="209">
        <v>13866841391</v>
      </c>
      <c r="L92" s="188">
        <v>8536300000</v>
      </c>
      <c r="M92" s="212" t="s">
        <v>315</v>
      </c>
      <c r="N92" s="212" t="s">
        <v>42</v>
      </c>
      <c r="O92" s="211" t="s">
        <v>316</v>
      </c>
      <c r="P92" s="211" t="s">
        <v>43</v>
      </c>
      <c r="Q92" s="211" t="s">
        <v>43</v>
      </c>
      <c r="R92" s="211"/>
      <c r="S92" s="211"/>
    </row>
    <row r="93" ht="17" customHeight="1" spans="1:19">
      <c r="A93" s="117">
        <v>2</v>
      </c>
      <c r="B93" s="118" t="s">
        <v>313</v>
      </c>
      <c r="C93" s="119" t="s">
        <v>317</v>
      </c>
      <c r="D93" s="119">
        <v>1</v>
      </c>
      <c r="E93" s="119" t="s">
        <v>58</v>
      </c>
      <c r="F93" s="188"/>
      <c r="G93" s="188"/>
      <c r="H93" s="189">
        <v>17480</v>
      </c>
      <c r="I93" s="189">
        <v>17480</v>
      </c>
      <c r="J93" s="208" t="s">
        <v>181</v>
      </c>
      <c r="K93" s="209">
        <v>13866841391</v>
      </c>
      <c r="L93" s="188">
        <v>8536300000</v>
      </c>
      <c r="M93" s="212" t="s">
        <v>315</v>
      </c>
      <c r="N93" s="212" t="s">
        <v>42</v>
      </c>
      <c r="O93" s="211" t="s">
        <v>316</v>
      </c>
      <c r="P93" s="211" t="s">
        <v>43</v>
      </c>
      <c r="Q93" s="211" t="s">
        <v>43</v>
      </c>
      <c r="R93" s="211"/>
      <c r="S93" s="211"/>
    </row>
    <row r="94" ht="17" customHeight="1" spans="1:19">
      <c r="A94" s="117">
        <v>3</v>
      </c>
      <c r="B94" s="118" t="s">
        <v>313</v>
      </c>
      <c r="C94" s="119" t="s">
        <v>318</v>
      </c>
      <c r="D94" s="119">
        <v>1</v>
      </c>
      <c r="E94" s="119" t="s">
        <v>58</v>
      </c>
      <c r="F94" s="188"/>
      <c r="G94" s="188"/>
      <c r="H94" s="189">
        <v>17480</v>
      </c>
      <c r="I94" s="189">
        <v>17480</v>
      </c>
      <c r="J94" s="208" t="s">
        <v>181</v>
      </c>
      <c r="K94" s="209">
        <v>13866841391</v>
      </c>
      <c r="L94" s="188">
        <v>8536300000</v>
      </c>
      <c r="M94" s="212" t="s">
        <v>315</v>
      </c>
      <c r="N94" s="212" t="s">
        <v>42</v>
      </c>
      <c r="O94" s="211" t="s">
        <v>316</v>
      </c>
      <c r="P94" s="211" t="s">
        <v>43</v>
      </c>
      <c r="Q94" s="211" t="s">
        <v>43</v>
      </c>
      <c r="R94" s="211"/>
      <c r="S94" s="211"/>
    </row>
    <row r="95" s="106" customFormat="1" ht="17" customHeight="1" spans="1:19">
      <c r="A95" s="225">
        <v>1</v>
      </c>
      <c r="B95" s="35" t="s">
        <v>319</v>
      </c>
      <c r="C95" s="35" t="s">
        <v>320</v>
      </c>
      <c r="D95" s="36">
        <v>2</v>
      </c>
      <c r="E95" s="36" t="s">
        <v>283</v>
      </c>
      <c r="F95" s="188"/>
      <c r="G95" s="188"/>
      <c r="H95" s="189">
        <v>220</v>
      </c>
      <c r="I95" s="189">
        <f t="shared" ref="I95:I97" si="1">D95*H95</f>
        <v>440</v>
      </c>
      <c r="J95" s="208" t="s">
        <v>181</v>
      </c>
      <c r="K95" s="209">
        <v>13866841391</v>
      </c>
      <c r="L95" s="226">
        <v>8504231300</v>
      </c>
      <c r="M95" s="226" t="s">
        <v>321</v>
      </c>
      <c r="N95" s="227" t="s">
        <v>42</v>
      </c>
      <c r="O95" s="228" t="s">
        <v>322</v>
      </c>
      <c r="P95" s="228" t="s">
        <v>43</v>
      </c>
      <c r="Q95" s="228" t="s">
        <v>43</v>
      </c>
      <c r="R95" s="211"/>
      <c r="S95" s="211"/>
    </row>
    <row r="96" s="106" customFormat="1" ht="17" customHeight="1" spans="1:19">
      <c r="A96" s="225">
        <v>2</v>
      </c>
      <c r="B96" s="35" t="s">
        <v>323</v>
      </c>
      <c r="C96" s="35" t="s">
        <v>324</v>
      </c>
      <c r="D96" s="36">
        <v>3</v>
      </c>
      <c r="E96" s="36" t="s">
        <v>283</v>
      </c>
      <c r="F96" s="188"/>
      <c r="G96" s="188"/>
      <c r="H96" s="189">
        <v>3560</v>
      </c>
      <c r="I96" s="189">
        <f t="shared" si="1"/>
        <v>10680</v>
      </c>
      <c r="J96" s="208" t="s">
        <v>181</v>
      </c>
      <c r="K96" s="209">
        <v>13866841391</v>
      </c>
      <c r="L96" s="226">
        <v>8504321000</v>
      </c>
      <c r="M96" s="226" t="s">
        <v>325</v>
      </c>
      <c r="N96" s="227" t="s">
        <v>42</v>
      </c>
      <c r="O96" s="228" t="s">
        <v>326</v>
      </c>
      <c r="P96" s="228" t="s">
        <v>43</v>
      </c>
      <c r="Q96" s="228" t="s">
        <v>43</v>
      </c>
      <c r="R96" s="211"/>
      <c r="S96" s="211"/>
    </row>
    <row r="97" s="106" customFormat="1" ht="17" customHeight="1" spans="1:19">
      <c r="A97" s="225">
        <v>3</v>
      </c>
      <c r="B97" s="35" t="s">
        <v>327</v>
      </c>
      <c r="C97" s="35" t="s">
        <v>328</v>
      </c>
      <c r="D97" s="36">
        <v>1</v>
      </c>
      <c r="E97" s="36" t="s">
        <v>122</v>
      </c>
      <c r="F97" s="188"/>
      <c r="G97" s="188"/>
      <c r="H97" s="189">
        <v>11260</v>
      </c>
      <c r="I97" s="189">
        <f t="shared" si="1"/>
        <v>11260</v>
      </c>
      <c r="J97" s="208" t="s">
        <v>181</v>
      </c>
      <c r="K97" s="209">
        <v>13866841391</v>
      </c>
      <c r="L97" s="226">
        <v>8532909000</v>
      </c>
      <c r="M97" s="226" t="s">
        <v>329</v>
      </c>
      <c r="N97" s="227" t="s">
        <v>42</v>
      </c>
      <c r="O97" s="228" t="s">
        <v>330</v>
      </c>
      <c r="P97" s="228" t="s">
        <v>43</v>
      </c>
      <c r="Q97" s="228" t="s">
        <v>43</v>
      </c>
      <c r="R97" s="211"/>
      <c r="S97" s="211"/>
    </row>
    <row r="98" ht="17" customHeight="1" spans="1:19">
      <c r="A98" s="117">
        <v>1</v>
      </c>
      <c r="B98" s="118" t="s">
        <v>331</v>
      </c>
      <c r="C98" s="119" t="s">
        <v>332</v>
      </c>
      <c r="D98" s="119">
        <v>50</v>
      </c>
      <c r="E98" s="119" t="s">
        <v>333</v>
      </c>
      <c r="F98" s="188"/>
      <c r="G98" s="188"/>
      <c r="H98" s="189">
        <v>42</v>
      </c>
      <c r="I98" s="189">
        <v>2100</v>
      </c>
      <c r="J98" s="208" t="s">
        <v>334</v>
      </c>
      <c r="K98" s="209">
        <v>18905623123</v>
      </c>
      <c r="L98" s="188">
        <v>4802560090</v>
      </c>
      <c r="M98" s="212" t="s">
        <v>335</v>
      </c>
      <c r="N98" s="212" t="s">
        <v>42</v>
      </c>
      <c r="O98" s="211" t="s">
        <v>336</v>
      </c>
      <c r="P98" s="211" t="s">
        <v>43</v>
      </c>
      <c r="Q98" s="211" t="s">
        <v>43</v>
      </c>
      <c r="R98" s="211"/>
      <c r="S98" s="211"/>
    </row>
    <row r="99" ht="17" customHeight="1" spans="1:20">
      <c r="A99" s="117">
        <v>1</v>
      </c>
      <c r="B99" s="118" t="s">
        <v>337</v>
      </c>
      <c r="C99" s="119" t="s">
        <v>338</v>
      </c>
      <c r="D99" s="119">
        <v>1</v>
      </c>
      <c r="E99" s="119" t="s">
        <v>76</v>
      </c>
      <c r="F99" s="188"/>
      <c r="G99" s="188"/>
      <c r="H99" s="189">
        <v>33950</v>
      </c>
      <c r="I99" s="189">
        <v>33950</v>
      </c>
      <c r="J99" s="208" t="s">
        <v>339</v>
      </c>
      <c r="K99" s="209">
        <v>15822768620</v>
      </c>
      <c r="L99" s="188">
        <v>8504409999</v>
      </c>
      <c r="M99" s="212" t="s">
        <v>340</v>
      </c>
      <c r="N99" s="212" t="s">
        <v>341</v>
      </c>
      <c r="O99" s="211" t="s">
        <v>342</v>
      </c>
      <c r="P99" s="211" t="s">
        <v>343</v>
      </c>
      <c r="Q99" s="211"/>
      <c r="R99" s="211"/>
      <c r="S99" s="211"/>
      <c r="T99" s="106" t="s">
        <v>344</v>
      </c>
    </row>
    <row r="100" ht="17" customHeight="1" spans="1:19">
      <c r="A100" s="117">
        <v>1</v>
      </c>
      <c r="B100" s="118" t="s">
        <v>345</v>
      </c>
      <c r="C100" s="119" t="s">
        <v>346</v>
      </c>
      <c r="D100" s="119">
        <v>4</v>
      </c>
      <c r="E100" s="119" t="s">
        <v>58</v>
      </c>
      <c r="F100" s="188"/>
      <c r="G100" s="188"/>
      <c r="H100" s="189">
        <v>798</v>
      </c>
      <c r="I100" s="189">
        <v>3192</v>
      </c>
      <c r="J100" s="208" t="s">
        <v>347</v>
      </c>
      <c r="K100" s="209">
        <v>13965229599</v>
      </c>
      <c r="L100" s="188">
        <v>8431499900</v>
      </c>
      <c r="M100" s="212" t="s">
        <v>348</v>
      </c>
      <c r="N100" s="212" t="s">
        <v>42</v>
      </c>
      <c r="O100" s="211" t="s">
        <v>349</v>
      </c>
      <c r="P100" s="211" t="s">
        <v>43</v>
      </c>
      <c r="Q100" s="211" t="s">
        <v>43</v>
      </c>
      <c r="R100" s="211"/>
      <c r="S100" s="211"/>
    </row>
    <row r="101" ht="17" customHeight="1" spans="1:19">
      <c r="A101" s="117">
        <v>2</v>
      </c>
      <c r="B101" s="118" t="s">
        <v>350</v>
      </c>
      <c r="C101" s="119" t="s">
        <v>351</v>
      </c>
      <c r="D101" s="119">
        <v>1</v>
      </c>
      <c r="E101" s="119" t="s">
        <v>247</v>
      </c>
      <c r="F101" s="188"/>
      <c r="G101" s="188"/>
      <c r="H101" s="189">
        <v>1186</v>
      </c>
      <c r="I101" s="189">
        <v>1186</v>
      </c>
      <c r="J101" s="208" t="s">
        <v>347</v>
      </c>
      <c r="K101" s="209">
        <v>13965229599</v>
      </c>
      <c r="L101" s="188">
        <v>8483109090</v>
      </c>
      <c r="M101" s="212" t="s">
        <v>352</v>
      </c>
      <c r="N101" s="212" t="s">
        <v>42</v>
      </c>
      <c r="O101" s="211" t="s">
        <v>349</v>
      </c>
      <c r="P101" s="211" t="s">
        <v>43</v>
      </c>
      <c r="Q101" s="211" t="s">
        <v>43</v>
      </c>
      <c r="R101" s="211"/>
      <c r="S101" s="211"/>
    </row>
    <row r="102" ht="17" customHeight="1" spans="1:19">
      <c r="A102" s="117">
        <v>3</v>
      </c>
      <c r="B102" s="118" t="s">
        <v>353</v>
      </c>
      <c r="C102" s="119" t="s">
        <v>354</v>
      </c>
      <c r="D102" s="119">
        <v>1</v>
      </c>
      <c r="E102" s="119" t="s">
        <v>58</v>
      </c>
      <c r="F102" s="188"/>
      <c r="G102" s="188"/>
      <c r="H102" s="189">
        <v>1220</v>
      </c>
      <c r="I102" s="189">
        <v>1220</v>
      </c>
      <c r="J102" s="208" t="s">
        <v>347</v>
      </c>
      <c r="K102" s="209">
        <v>13965229599</v>
      </c>
      <c r="L102" s="188">
        <v>8431499900</v>
      </c>
      <c r="M102" s="212" t="s">
        <v>355</v>
      </c>
      <c r="N102" s="212" t="s">
        <v>42</v>
      </c>
      <c r="O102" s="211" t="s">
        <v>349</v>
      </c>
      <c r="P102" s="211" t="s">
        <v>43</v>
      </c>
      <c r="Q102" s="211" t="s">
        <v>43</v>
      </c>
      <c r="R102" s="211"/>
      <c r="S102" s="211"/>
    </row>
    <row r="103" ht="17" customHeight="1" spans="1:19">
      <c r="A103" s="117">
        <v>4</v>
      </c>
      <c r="B103" s="118" t="s">
        <v>356</v>
      </c>
      <c r="C103" s="119" t="s">
        <v>357</v>
      </c>
      <c r="D103" s="119">
        <v>1</v>
      </c>
      <c r="E103" s="119" t="s">
        <v>247</v>
      </c>
      <c r="F103" s="188"/>
      <c r="G103" s="188"/>
      <c r="H103" s="189">
        <v>1150</v>
      </c>
      <c r="I103" s="189">
        <v>1150</v>
      </c>
      <c r="J103" s="208" t="s">
        <v>347</v>
      </c>
      <c r="K103" s="209">
        <v>13965229599</v>
      </c>
      <c r="L103" s="188">
        <v>8483109090</v>
      </c>
      <c r="M103" s="212" t="s">
        <v>358</v>
      </c>
      <c r="N103" s="212" t="s">
        <v>42</v>
      </c>
      <c r="O103" s="211" t="s">
        <v>349</v>
      </c>
      <c r="P103" s="211" t="s">
        <v>43</v>
      </c>
      <c r="Q103" s="211" t="s">
        <v>43</v>
      </c>
      <c r="R103" s="211"/>
      <c r="S103" s="211"/>
    </row>
    <row r="104" ht="17" customHeight="1" spans="1:19">
      <c r="A104" s="117">
        <v>5</v>
      </c>
      <c r="B104" s="118" t="s">
        <v>359</v>
      </c>
      <c r="C104" s="119" t="s">
        <v>360</v>
      </c>
      <c r="D104" s="119">
        <v>1</v>
      </c>
      <c r="E104" s="119" t="s">
        <v>247</v>
      </c>
      <c r="F104" s="188"/>
      <c r="G104" s="188"/>
      <c r="H104" s="189">
        <v>990</v>
      </c>
      <c r="I104" s="189">
        <v>990</v>
      </c>
      <c r="J104" s="208" t="s">
        <v>347</v>
      </c>
      <c r="K104" s="209">
        <v>13965229599</v>
      </c>
      <c r="L104" s="188">
        <v>8483109090</v>
      </c>
      <c r="M104" s="212" t="s">
        <v>361</v>
      </c>
      <c r="N104" s="212" t="s">
        <v>42</v>
      </c>
      <c r="O104" s="211" t="s">
        <v>349</v>
      </c>
      <c r="P104" s="211" t="s">
        <v>43</v>
      </c>
      <c r="Q104" s="211" t="s">
        <v>43</v>
      </c>
      <c r="R104" s="211"/>
      <c r="S104" s="211"/>
    </row>
    <row r="105" ht="17" customHeight="1" spans="1:19">
      <c r="A105" s="117">
        <v>6</v>
      </c>
      <c r="B105" s="118" t="s">
        <v>362</v>
      </c>
      <c r="C105" s="119" t="s">
        <v>363</v>
      </c>
      <c r="D105" s="119">
        <v>4</v>
      </c>
      <c r="E105" s="119" t="s">
        <v>58</v>
      </c>
      <c r="F105" s="188"/>
      <c r="G105" s="188"/>
      <c r="H105" s="189">
        <v>798</v>
      </c>
      <c r="I105" s="189">
        <v>3192</v>
      </c>
      <c r="J105" s="208" t="s">
        <v>347</v>
      </c>
      <c r="K105" s="209">
        <v>13965229599</v>
      </c>
      <c r="L105" s="188">
        <v>8431499900</v>
      </c>
      <c r="M105" s="212" t="s">
        <v>364</v>
      </c>
      <c r="N105" s="212" t="s">
        <v>42</v>
      </c>
      <c r="O105" s="211" t="s">
        <v>349</v>
      </c>
      <c r="P105" s="211" t="s">
        <v>43</v>
      </c>
      <c r="Q105" s="211" t="s">
        <v>43</v>
      </c>
      <c r="R105" s="211"/>
      <c r="S105" s="211"/>
    </row>
    <row r="106" ht="17" customHeight="1" spans="1:19">
      <c r="A106" s="117">
        <v>7</v>
      </c>
      <c r="B106" s="118" t="s">
        <v>365</v>
      </c>
      <c r="C106" s="119" t="s">
        <v>366</v>
      </c>
      <c r="D106" s="119">
        <v>2</v>
      </c>
      <c r="E106" s="119" t="s">
        <v>247</v>
      </c>
      <c r="F106" s="188"/>
      <c r="G106" s="188"/>
      <c r="H106" s="189">
        <v>110</v>
      </c>
      <c r="I106" s="189">
        <v>220</v>
      </c>
      <c r="J106" s="208" t="s">
        <v>347</v>
      </c>
      <c r="K106" s="209">
        <v>13965229599</v>
      </c>
      <c r="L106" s="188">
        <v>8409919990</v>
      </c>
      <c r="M106" s="212" t="s">
        <v>367</v>
      </c>
      <c r="N106" s="212" t="s">
        <v>42</v>
      </c>
      <c r="O106" s="211" t="s">
        <v>349</v>
      </c>
      <c r="P106" s="211" t="s">
        <v>43</v>
      </c>
      <c r="Q106" s="211" t="s">
        <v>43</v>
      </c>
      <c r="R106" s="211"/>
      <c r="S106" s="211"/>
    </row>
    <row r="107" ht="17" customHeight="1" spans="1:19">
      <c r="A107" s="117">
        <v>8</v>
      </c>
      <c r="B107" s="118" t="s">
        <v>368</v>
      </c>
      <c r="C107" s="229" t="s">
        <v>369</v>
      </c>
      <c r="D107" s="119">
        <v>2</v>
      </c>
      <c r="E107" s="119" t="s">
        <v>58</v>
      </c>
      <c r="F107" s="188"/>
      <c r="G107" s="188"/>
      <c r="H107" s="189">
        <v>696</v>
      </c>
      <c r="I107" s="189">
        <v>1392</v>
      </c>
      <c r="J107" s="208" t="s">
        <v>347</v>
      </c>
      <c r="K107" s="209">
        <v>13965229599</v>
      </c>
      <c r="L107" s="188">
        <v>8481802190</v>
      </c>
      <c r="M107" s="212" t="s">
        <v>370</v>
      </c>
      <c r="N107" s="212" t="s">
        <v>42</v>
      </c>
      <c r="O107" s="211" t="s">
        <v>349</v>
      </c>
      <c r="P107" s="211" t="s">
        <v>43</v>
      </c>
      <c r="Q107" s="211" t="s">
        <v>43</v>
      </c>
      <c r="R107" s="211"/>
      <c r="S107" s="211"/>
    </row>
    <row r="108" ht="17" customHeight="1" spans="1:19">
      <c r="A108" s="117">
        <v>9</v>
      </c>
      <c r="B108" s="118" t="s">
        <v>371</v>
      </c>
      <c r="C108" s="119" t="s">
        <v>372</v>
      </c>
      <c r="D108" s="119">
        <v>2</v>
      </c>
      <c r="E108" s="119" t="s">
        <v>247</v>
      </c>
      <c r="F108" s="188"/>
      <c r="G108" s="188"/>
      <c r="H108" s="189">
        <v>95</v>
      </c>
      <c r="I108" s="189">
        <v>190</v>
      </c>
      <c r="J108" s="208" t="s">
        <v>347</v>
      </c>
      <c r="K108" s="209">
        <v>13965229599</v>
      </c>
      <c r="L108" s="188">
        <v>4010390000</v>
      </c>
      <c r="M108" s="212" t="s">
        <v>373</v>
      </c>
      <c r="N108" s="212" t="s">
        <v>42</v>
      </c>
      <c r="O108" s="211" t="s">
        <v>349</v>
      </c>
      <c r="P108" s="211" t="s">
        <v>43</v>
      </c>
      <c r="Q108" s="211" t="s">
        <v>43</v>
      </c>
      <c r="R108" s="211"/>
      <c r="S108" s="211"/>
    </row>
    <row r="109" ht="17" customHeight="1" spans="1:19">
      <c r="A109" s="117">
        <v>10</v>
      </c>
      <c r="B109" s="118" t="s">
        <v>371</v>
      </c>
      <c r="C109" s="229" t="s">
        <v>374</v>
      </c>
      <c r="D109" s="119">
        <v>2</v>
      </c>
      <c r="E109" s="119" t="s">
        <v>247</v>
      </c>
      <c r="F109" s="188"/>
      <c r="G109" s="188"/>
      <c r="H109" s="189">
        <v>160</v>
      </c>
      <c r="I109" s="189">
        <v>320</v>
      </c>
      <c r="J109" s="208" t="s">
        <v>347</v>
      </c>
      <c r="K109" s="209">
        <v>13965229599</v>
      </c>
      <c r="L109" s="188">
        <v>4010390000</v>
      </c>
      <c r="M109" s="212" t="s">
        <v>375</v>
      </c>
      <c r="N109" s="212" t="s">
        <v>42</v>
      </c>
      <c r="O109" s="211" t="s">
        <v>349</v>
      </c>
      <c r="P109" s="211" t="s">
        <v>43</v>
      </c>
      <c r="Q109" s="211" t="s">
        <v>43</v>
      </c>
      <c r="R109" s="211"/>
      <c r="S109" s="211"/>
    </row>
    <row r="110" ht="17" customHeight="1" spans="1:19">
      <c r="A110" s="117">
        <v>11</v>
      </c>
      <c r="B110" s="118" t="s">
        <v>376</v>
      </c>
      <c r="C110" s="229" t="s">
        <v>377</v>
      </c>
      <c r="D110" s="119">
        <v>1</v>
      </c>
      <c r="E110" s="119" t="s">
        <v>76</v>
      </c>
      <c r="F110" s="188"/>
      <c r="G110" s="188"/>
      <c r="H110" s="189">
        <v>2220</v>
      </c>
      <c r="I110" s="189">
        <v>2220</v>
      </c>
      <c r="J110" s="208" t="s">
        <v>347</v>
      </c>
      <c r="K110" s="209">
        <v>13965229599</v>
      </c>
      <c r="L110" s="188">
        <v>8511401090</v>
      </c>
      <c r="M110" s="212" t="s">
        <v>378</v>
      </c>
      <c r="N110" s="212" t="s">
        <v>42</v>
      </c>
      <c r="O110" s="211" t="s">
        <v>349</v>
      </c>
      <c r="P110" s="211" t="s">
        <v>43</v>
      </c>
      <c r="Q110" s="211" t="s">
        <v>43</v>
      </c>
      <c r="R110" s="211"/>
      <c r="S110" s="211"/>
    </row>
    <row r="111" ht="17" customHeight="1" spans="1:19">
      <c r="A111" s="117">
        <v>12</v>
      </c>
      <c r="B111" s="118" t="s">
        <v>379</v>
      </c>
      <c r="C111" s="119" t="s">
        <v>380</v>
      </c>
      <c r="D111" s="119">
        <v>1</v>
      </c>
      <c r="E111" s="119" t="s">
        <v>76</v>
      </c>
      <c r="F111" s="188"/>
      <c r="G111" s="188"/>
      <c r="H111" s="189">
        <v>1695</v>
      </c>
      <c r="I111" s="189">
        <v>1695</v>
      </c>
      <c r="J111" s="208" t="s">
        <v>347</v>
      </c>
      <c r="K111" s="209">
        <v>13965229599</v>
      </c>
      <c r="L111" s="188">
        <v>8511509000</v>
      </c>
      <c r="M111" s="212" t="s">
        <v>381</v>
      </c>
      <c r="N111" s="212" t="s">
        <v>42</v>
      </c>
      <c r="O111" s="211" t="s">
        <v>349</v>
      </c>
      <c r="P111" s="211" t="s">
        <v>43</v>
      </c>
      <c r="Q111" s="211" t="s">
        <v>43</v>
      </c>
      <c r="R111" s="211"/>
      <c r="S111" s="211"/>
    </row>
    <row r="112" ht="17" customHeight="1" spans="1:19">
      <c r="A112" s="117">
        <v>13</v>
      </c>
      <c r="B112" s="118" t="s">
        <v>382</v>
      </c>
      <c r="C112" s="119" t="s">
        <v>383</v>
      </c>
      <c r="D112" s="119">
        <v>1</v>
      </c>
      <c r="E112" s="119" t="s">
        <v>58</v>
      </c>
      <c r="F112" s="188"/>
      <c r="G112" s="188"/>
      <c r="H112" s="189">
        <v>350</v>
      </c>
      <c r="I112" s="189">
        <v>350</v>
      </c>
      <c r="J112" s="208" t="s">
        <v>347</v>
      </c>
      <c r="K112" s="209">
        <v>13965229599</v>
      </c>
      <c r="L112" s="188">
        <v>8481202090</v>
      </c>
      <c r="M112" s="212" t="s">
        <v>384</v>
      </c>
      <c r="N112" s="212" t="s">
        <v>42</v>
      </c>
      <c r="O112" s="211" t="s">
        <v>349</v>
      </c>
      <c r="P112" s="211" t="s">
        <v>43</v>
      </c>
      <c r="Q112" s="211" t="s">
        <v>43</v>
      </c>
      <c r="R112" s="211"/>
      <c r="S112" s="211"/>
    </row>
    <row r="113" ht="17" customHeight="1" spans="1:19">
      <c r="A113" s="117">
        <v>14</v>
      </c>
      <c r="B113" s="118" t="s">
        <v>385</v>
      </c>
      <c r="C113" s="119" t="s">
        <v>386</v>
      </c>
      <c r="D113" s="119">
        <v>1</v>
      </c>
      <c r="E113" s="119" t="s">
        <v>58</v>
      </c>
      <c r="F113" s="188"/>
      <c r="G113" s="188"/>
      <c r="H113" s="189">
        <v>195</v>
      </c>
      <c r="I113" s="189">
        <v>195</v>
      </c>
      <c r="J113" s="208" t="s">
        <v>347</v>
      </c>
      <c r="K113" s="209">
        <v>13965229599</v>
      </c>
      <c r="L113" s="188">
        <v>8481202090</v>
      </c>
      <c r="M113" s="212" t="s">
        <v>387</v>
      </c>
      <c r="N113" s="212" t="s">
        <v>42</v>
      </c>
      <c r="O113" s="211" t="s">
        <v>349</v>
      </c>
      <c r="P113" s="211" t="s">
        <v>43</v>
      </c>
      <c r="Q113" s="211" t="s">
        <v>43</v>
      </c>
      <c r="R113" s="211"/>
      <c r="S113" s="211"/>
    </row>
    <row r="114" ht="17" customHeight="1" spans="1:19">
      <c r="A114" s="117">
        <v>15</v>
      </c>
      <c r="B114" s="118" t="s">
        <v>388</v>
      </c>
      <c r="C114" s="119" t="s">
        <v>389</v>
      </c>
      <c r="D114" s="119">
        <v>2</v>
      </c>
      <c r="E114" s="119" t="s">
        <v>76</v>
      </c>
      <c r="F114" s="188"/>
      <c r="G114" s="188"/>
      <c r="H114" s="189">
        <v>595</v>
      </c>
      <c r="I114" s="189">
        <v>1190</v>
      </c>
      <c r="J114" s="208" t="s">
        <v>347</v>
      </c>
      <c r="K114" s="209">
        <v>13965229599</v>
      </c>
      <c r="L114" s="188">
        <v>8431499900</v>
      </c>
      <c r="M114" s="212" t="s">
        <v>390</v>
      </c>
      <c r="N114" s="212" t="s">
        <v>42</v>
      </c>
      <c r="O114" s="211" t="s">
        <v>349</v>
      </c>
      <c r="P114" s="211" t="s">
        <v>43</v>
      </c>
      <c r="Q114" s="211" t="s">
        <v>43</v>
      </c>
      <c r="R114" s="211"/>
      <c r="S114" s="211"/>
    </row>
    <row r="115" ht="17" customHeight="1" spans="1:19">
      <c r="A115" s="117">
        <v>16</v>
      </c>
      <c r="B115" s="118" t="s">
        <v>391</v>
      </c>
      <c r="C115" s="119" t="s">
        <v>392</v>
      </c>
      <c r="D115" s="119">
        <v>2</v>
      </c>
      <c r="E115" s="119" t="s">
        <v>58</v>
      </c>
      <c r="F115" s="188"/>
      <c r="G115" s="188"/>
      <c r="H115" s="189">
        <v>380</v>
      </c>
      <c r="I115" s="189">
        <v>760</v>
      </c>
      <c r="J115" s="208" t="s">
        <v>347</v>
      </c>
      <c r="K115" s="209">
        <v>13965229599</v>
      </c>
      <c r="L115" s="188">
        <v>8431499900</v>
      </c>
      <c r="M115" s="212" t="s">
        <v>393</v>
      </c>
      <c r="N115" s="212" t="s">
        <v>42</v>
      </c>
      <c r="O115" s="211" t="s">
        <v>349</v>
      </c>
      <c r="P115" s="211" t="s">
        <v>43</v>
      </c>
      <c r="Q115" s="211" t="s">
        <v>43</v>
      </c>
      <c r="R115" s="211"/>
      <c r="S115" s="211"/>
    </row>
    <row r="116" ht="17" customHeight="1" spans="1:19">
      <c r="A116" s="117">
        <v>17</v>
      </c>
      <c r="B116" s="118" t="s">
        <v>394</v>
      </c>
      <c r="C116" s="119" t="s">
        <v>395</v>
      </c>
      <c r="D116" s="119">
        <v>1</v>
      </c>
      <c r="E116" s="119" t="s">
        <v>76</v>
      </c>
      <c r="F116" s="188"/>
      <c r="G116" s="188"/>
      <c r="H116" s="189">
        <v>385</v>
      </c>
      <c r="I116" s="189">
        <v>385</v>
      </c>
      <c r="J116" s="208" t="s">
        <v>347</v>
      </c>
      <c r="K116" s="209">
        <v>13965229599</v>
      </c>
      <c r="L116" s="188">
        <v>8512400000</v>
      </c>
      <c r="M116" s="212" t="s">
        <v>396</v>
      </c>
      <c r="N116" s="212" t="s">
        <v>42</v>
      </c>
      <c r="O116" s="211" t="s">
        <v>349</v>
      </c>
      <c r="P116" s="211" t="s">
        <v>43</v>
      </c>
      <c r="Q116" s="211" t="s">
        <v>43</v>
      </c>
      <c r="R116" s="211"/>
      <c r="S116" s="211"/>
    </row>
    <row r="117" ht="17" customHeight="1" spans="1:19">
      <c r="A117" s="117">
        <v>18</v>
      </c>
      <c r="B117" s="118" t="s">
        <v>397</v>
      </c>
      <c r="C117" s="119" t="s">
        <v>398</v>
      </c>
      <c r="D117" s="119">
        <v>2</v>
      </c>
      <c r="E117" s="119" t="s">
        <v>58</v>
      </c>
      <c r="F117" s="188"/>
      <c r="G117" s="188"/>
      <c r="H117" s="189">
        <v>335</v>
      </c>
      <c r="I117" s="189">
        <v>670</v>
      </c>
      <c r="J117" s="208" t="s">
        <v>347</v>
      </c>
      <c r="K117" s="209">
        <v>13965229599</v>
      </c>
      <c r="L117" s="188">
        <v>8431209000</v>
      </c>
      <c r="M117" s="212" t="s">
        <v>399</v>
      </c>
      <c r="N117" s="212" t="s">
        <v>42</v>
      </c>
      <c r="O117" s="211" t="s">
        <v>349</v>
      </c>
      <c r="P117" s="211" t="s">
        <v>43</v>
      </c>
      <c r="Q117" s="211" t="s">
        <v>43</v>
      </c>
      <c r="R117" s="211"/>
      <c r="S117" s="211"/>
    </row>
    <row r="118" ht="17" customHeight="1" spans="1:19">
      <c r="A118" s="117">
        <v>19</v>
      </c>
      <c r="B118" s="118" t="s">
        <v>400</v>
      </c>
      <c r="C118" s="119" t="s">
        <v>401</v>
      </c>
      <c r="D118" s="119">
        <v>1</v>
      </c>
      <c r="E118" s="119" t="s">
        <v>58</v>
      </c>
      <c r="F118" s="188"/>
      <c r="G118" s="188"/>
      <c r="H118" s="189">
        <v>345</v>
      </c>
      <c r="I118" s="189">
        <v>345</v>
      </c>
      <c r="J118" s="208" t="s">
        <v>347</v>
      </c>
      <c r="K118" s="209">
        <v>13965229599</v>
      </c>
      <c r="L118" s="188">
        <v>8431209000</v>
      </c>
      <c r="M118" s="212" t="s">
        <v>402</v>
      </c>
      <c r="N118" s="212" t="s">
        <v>42</v>
      </c>
      <c r="O118" s="211" t="s">
        <v>349</v>
      </c>
      <c r="P118" s="211" t="s">
        <v>43</v>
      </c>
      <c r="Q118" s="211" t="s">
        <v>43</v>
      </c>
      <c r="R118" s="211"/>
      <c r="S118" s="211"/>
    </row>
    <row r="119" ht="17" customHeight="1" spans="1:19">
      <c r="A119" s="117">
        <v>20</v>
      </c>
      <c r="B119" s="118" t="s">
        <v>403</v>
      </c>
      <c r="C119" s="119" t="s">
        <v>404</v>
      </c>
      <c r="D119" s="119">
        <v>2</v>
      </c>
      <c r="E119" s="119" t="s">
        <v>58</v>
      </c>
      <c r="F119" s="188"/>
      <c r="G119" s="188"/>
      <c r="H119" s="189">
        <v>485</v>
      </c>
      <c r="I119" s="189">
        <v>970</v>
      </c>
      <c r="J119" s="208" t="s">
        <v>347</v>
      </c>
      <c r="K119" s="209">
        <v>13965229599</v>
      </c>
      <c r="L119" s="188">
        <v>8431209000</v>
      </c>
      <c r="M119" s="212" t="s">
        <v>405</v>
      </c>
      <c r="N119" s="212" t="s">
        <v>42</v>
      </c>
      <c r="O119" s="211" t="s">
        <v>349</v>
      </c>
      <c r="P119" s="211" t="s">
        <v>43</v>
      </c>
      <c r="Q119" s="211" t="s">
        <v>43</v>
      </c>
      <c r="R119" s="211"/>
      <c r="S119" s="211"/>
    </row>
    <row r="120" ht="17" customHeight="1" spans="1:19">
      <c r="A120" s="117">
        <v>21</v>
      </c>
      <c r="B120" s="118" t="s">
        <v>406</v>
      </c>
      <c r="C120" s="119" t="s">
        <v>407</v>
      </c>
      <c r="D120" s="119">
        <v>1</v>
      </c>
      <c r="E120" s="119" t="s">
        <v>58</v>
      </c>
      <c r="F120" s="188"/>
      <c r="G120" s="188"/>
      <c r="H120" s="189">
        <v>260</v>
      </c>
      <c r="I120" s="189">
        <v>260</v>
      </c>
      <c r="J120" s="208" t="s">
        <v>347</v>
      </c>
      <c r="K120" s="209">
        <v>13965229599</v>
      </c>
      <c r="L120" s="188">
        <v>8431209000</v>
      </c>
      <c r="M120" s="212" t="s">
        <v>408</v>
      </c>
      <c r="N120" s="212" t="s">
        <v>42</v>
      </c>
      <c r="O120" s="211" t="s">
        <v>349</v>
      </c>
      <c r="P120" s="211" t="s">
        <v>43</v>
      </c>
      <c r="Q120" s="211" t="s">
        <v>43</v>
      </c>
      <c r="R120" s="211"/>
      <c r="S120" s="211"/>
    </row>
    <row r="121" ht="17" customHeight="1" spans="1:19">
      <c r="A121" s="117">
        <v>22</v>
      </c>
      <c r="B121" s="118" t="s">
        <v>409</v>
      </c>
      <c r="C121" s="119" t="s">
        <v>410</v>
      </c>
      <c r="D121" s="119">
        <v>1</v>
      </c>
      <c r="E121" s="119" t="s">
        <v>58</v>
      </c>
      <c r="F121" s="188"/>
      <c r="G121" s="188"/>
      <c r="H121" s="189">
        <v>95</v>
      </c>
      <c r="I121" s="189">
        <v>95</v>
      </c>
      <c r="J121" s="208" t="s">
        <v>347</v>
      </c>
      <c r="K121" s="209">
        <v>13965229599</v>
      </c>
      <c r="L121" s="188">
        <v>8431499900</v>
      </c>
      <c r="M121" s="212" t="s">
        <v>411</v>
      </c>
      <c r="N121" s="212" t="s">
        <v>42</v>
      </c>
      <c r="O121" s="211" t="s">
        <v>349</v>
      </c>
      <c r="P121" s="211" t="s">
        <v>43</v>
      </c>
      <c r="Q121" s="211" t="s">
        <v>43</v>
      </c>
      <c r="R121" s="211"/>
      <c r="S121" s="211"/>
    </row>
    <row r="122" ht="17" customHeight="1" spans="1:19">
      <c r="A122" s="117">
        <v>23</v>
      </c>
      <c r="B122" s="118" t="s">
        <v>412</v>
      </c>
      <c r="C122" s="119" t="s">
        <v>413</v>
      </c>
      <c r="D122" s="119">
        <v>1</v>
      </c>
      <c r="E122" s="119" t="s">
        <v>58</v>
      </c>
      <c r="F122" s="188"/>
      <c r="G122" s="188"/>
      <c r="H122" s="189">
        <v>295</v>
      </c>
      <c r="I122" s="189">
        <v>295</v>
      </c>
      <c r="J122" s="208" t="s">
        <v>347</v>
      </c>
      <c r="K122" s="209">
        <v>13965229599</v>
      </c>
      <c r="L122" s="188">
        <v>8431209000</v>
      </c>
      <c r="M122" s="212" t="s">
        <v>414</v>
      </c>
      <c r="N122" s="212" t="s">
        <v>42</v>
      </c>
      <c r="O122" s="211" t="s">
        <v>349</v>
      </c>
      <c r="P122" s="211" t="s">
        <v>43</v>
      </c>
      <c r="Q122" s="211" t="s">
        <v>43</v>
      </c>
      <c r="R122" s="211"/>
      <c r="S122" s="211"/>
    </row>
    <row r="123" ht="17" customHeight="1" spans="1:19">
      <c r="A123" s="117">
        <v>24</v>
      </c>
      <c r="B123" s="118" t="s">
        <v>415</v>
      </c>
      <c r="C123" s="119" t="s">
        <v>416</v>
      </c>
      <c r="D123" s="119">
        <v>1</v>
      </c>
      <c r="E123" s="119" t="s">
        <v>58</v>
      </c>
      <c r="F123" s="188"/>
      <c r="G123" s="188"/>
      <c r="H123" s="189">
        <v>95</v>
      </c>
      <c r="I123" s="189">
        <v>95</v>
      </c>
      <c r="J123" s="208" t="s">
        <v>347</v>
      </c>
      <c r="K123" s="209">
        <v>13965229599</v>
      </c>
      <c r="L123" s="188">
        <v>8431499900</v>
      </c>
      <c r="M123" s="212" t="s">
        <v>417</v>
      </c>
      <c r="N123" s="212" t="s">
        <v>42</v>
      </c>
      <c r="O123" s="211" t="s">
        <v>349</v>
      </c>
      <c r="P123" s="211" t="s">
        <v>43</v>
      </c>
      <c r="Q123" s="211" t="s">
        <v>43</v>
      </c>
      <c r="R123" s="211"/>
      <c r="S123" s="211"/>
    </row>
    <row r="124" ht="17" customHeight="1" spans="1:19">
      <c r="A124" s="117">
        <v>25</v>
      </c>
      <c r="B124" s="118" t="s">
        <v>418</v>
      </c>
      <c r="C124" s="119" t="s">
        <v>419</v>
      </c>
      <c r="D124" s="119">
        <v>2</v>
      </c>
      <c r="E124" s="119" t="s">
        <v>247</v>
      </c>
      <c r="F124" s="188"/>
      <c r="G124" s="188"/>
      <c r="H124" s="189">
        <v>110</v>
      </c>
      <c r="I124" s="189">
        <v>220</v>
      </c>
      <c r="J124" s="208" t="s">
        <v>347</v>
      </c>
      <c r="K124" s="209">
        <v>13965229599</v>
      </c>
      <c r="L124" s="188">
        <v>8431209000</v>
      </c>
      <c r="M124" s="212" t="s">
        <v>420</v>
      </c>
      <c r="N124" s="212" t="s">
        <v>42</v>
      </c>
      <c r="O124" s="211" t="s">
        <v>349</v>
      </c>
      <c r="P124" s="211" t="s">
        <v>43</v>
      </c>
      <c r="Q124" s="211" t="s">
        <v>43</v>
      </c>
      <c r="R124" s="211"/>
      <c r="S124" s="211"/>
    </row>
    <row r="125" ht="17" customHeight="1" spans="1:19">
      <c r="A125" s="117">
        <v>26</v>
      </c>
      <c r="B125" s="118" t="s">
        <v>421</v>
      </c>
      <c r="C125" s="119" t="s">
        <v>422</v>
      </c>
      <c r="D125" s="119">
        <v>1</v>
      </c>
      <c r="E125" s="119" t="s">
        <v>76</v>
      </c>
      <c r="F125" s="188"/>
      <c r="G125" s="188"/>
      <c r="H125" s="189">
        <v>1645</v>
      </c>
      <c r="I125" s="189">
        <v>1645</v>
      </c>
      <c r="J125" s="208" t="s">
        <v>347</v>
      </c>
      <c r="K125" s="209">
        <v>13965229599</v>
      </c>
      <c r="L125" s="188">
        <v>8431499900</v>
      </c>
      <c r="M125" s="212" t="s">
        <v>423</v>
      </c>
      <c r="N125" s="212" t="s">
        <v>42</v>
      </c>
      <c r="O125" s="211" t="s">
        <v>349</v>
      </c>
      <c r="P125" s="211" t="s">
        <v>43</v>
      </c>
      <c r="Q125" s="211" t="s">
        <v>43</v>
      </c>
      <c r="R125" s="211"/>
      <c r="S125" s="211"/>
    </row>
    <row r="126" ht="17" customHeight="1" spans="1:19">
      <c r="A126" s="117">
        <v>27</v>
      </c>
      <c r="B126" s="118" t="s">
        <v>424</v>
      </c>
      <c r="C126" s="119" t="s">
        <v>425</v>
      </c>
      <c r="D126" s="119">
        <v>1</v>
      </c>
      <c r="E126" s="119" t="s">
        <v>76</v>
      </c>
      <c r="F126" s="188"/>
      <c r="G126" s="188"/>
      <c r="H126" s="189">
        <v>3500</v>
      </c>
      <c r="I126" s="189">
        <v>3500</v>
      </c>
      <c r="J126" s="208" t="s">
        <v>347</v>
      </c>
      <c r="K126" s="209">
        <v>13965229599</v>
      </c>
      <c r="L126" s="188">
        <v>8431499900</v>
      </c>
      <c r="M126" s="212" t="s">
        <v>426</v>
      </c>
      <c r="N126" s="212" t="s">
        <v>42</v>
      </c>
      <c r="O126" s="211" t="s">
        <v>349</v>
      </c>
      <c r="P126" s="211" t="s">
        <v>43</v>
      </c>
      <c r="Q126" s="211" t="s">
        <v>43</v>
      </c>
      <c r="R126" s="211"/>
      <c r="S126" s="211"/>
    </row>
    <row r="127" ht="17" customHeight="1" spans="1:19">
      <c r="A127" s="117">
        <v>28</v>
      </c>
      <c r="B127" s="118" t="s">
        <v>427</v>
      </c>
      <c r="C127" s="119" t="s">
        <v>428</v>
      </c>
      <c r="D127" s="119">
        <v>2</v>
      </c>
      <c r="E127" s="119" t="s">
        <v>39</v>
      </c>
      <c r="F127" s="188"/>
      <c r="G127" s="188"/>
      <c r="H127" s="189">
        <v>380</v>
      </c>
      <c r="I127" s="189">
        <v>760</v>
      </c>
      <c r="J127" s="208" t="s">
        <v>347</v>
      </c>
      <c r="K127" s="209">
        <v>13965229599</v>
      </c>
      <c r="L127" s="188">
        <v>4016931000</v>
      </c>
      <c r="M127" s="212" t="s">
        <v>429</v>
      </c>
      <c r="N127" s="212" t="s">
        <v>42</v>
      </c>
      <c r="O127" s="211" t="s">
        <v>349</v>
      </c>
      <c r="P127" s="211" t="s">
        <v>43</v>
      </c>
      <c r="Q127" s="211" t="s">
        <v>43</v>
      </c>
      <c r="R127" s="211"/>
      <c r="S127" s="211"/>
    </row>
    <row r="128" ht="17" customHeight="1" spans="1:19">
      <c r="A128" s="117">
        <v>29</v>
      </c>
      <c r="B128" s="118" t="s">
        <v>430</v>
      </c>
      <c r="C128" s="119" t="s">
        <v>431</v>
      </c>
      <c r="D128" s="119">
        <v>2</v>
      </c>
      <c r="E128" s="119" t="s">
        <v>39</v>
      </c>
      <c r="F128" s="188"/>
      <c r="G128" s="188"/>
      <c r="H128" s="189">
        <v>425</v>
      </c>
      <c r="I128" s="189">
        <v>850</v>
      </c>
      <c r="J128" s="208" t="s">
        <v>347</v>
      </c>
      <c r="K128" s="209">
        <v>13965229599</v>
      </c>
      <c r="L128" s="188">
        <v>4016931000</v>
      </c>
      <c r="M128" s="212" t="s">
        <v>432</v>
      </c>
      <c r="N128" s="212" t="s">
        <v>42</v>
      </c>
      <c r="O128" s="211" t="s">
        <v>349</v>
      </c>
      <c r="P128" s="211" t="s">
        <v>43</v>
      </c>
      <c r="Q128" s="211" t="s">
        <v>43</v>
      </c>
      <c r="R128" s="211"/>
      <c r="S128" s="211"/>
    </row>
    <row r="129" ht="17" customHeight="1" spans="1:19">
      <c r="A129" s="117">
        <v>30</v>
      </c>
      <c r="B129" s="118" t="s">
        <v>433</v>
      </c>
      <c r="C129" s="119" t="s">
        <v>434</v>
      </c>
      <c r="D129" s="119">
        <v>1</v>
      </c>
      <c r="E129" s="119" t="s">
        <v>58</v>
      </c>
      <c r="F129" s="188"/>
      <c r="G129" s="188"/>
      <c r="H129" s="189">
        <v>990</v>
      </c>
      <c r="I129" s="189">
        <v>990</v>
      </c>
      <c r="J129" s="208" t="s">
        <v>347</v>
      </c>
      <c r="K129" s="209">
        <v>13965229599</v>
      </c>
      <c r="L129" s="188">
        <v>8431499900</v>
      </c>
      <c r="M129" s="212" t="s">
        <v>435</v>
      </c>
      <c r="N129" s="212" t="s">
        <v>42</v>
      </c>
      <c r="O129" s="211" t="s">
        <v>349</v>
      </c>
      <c r="P129" s="211" t="s">
        <v>43</v>
      </c>
      <c r="Q129" s="211" t="s">
        <v>43</v>
      </c>
      <c r="R129" s="211"/>
      <c r="S129" s="211"/>
    </row>
    <row r="130" ht="17" customHeight="1" spans="1:19">
      <c r="A130" s="117">
        <v>31</v>
      </c>
      <c r="B130" s="118" t="s">
        <v>436</v>
      </c>
      <c r="C130" s="119" t="s">
        <v>437</v>
      </c>
      <c r="D130" s="119">
        <v>2</v>
      </c>
      <c r="E130" s="119" t="s">
        <v>39</v>
      </c>
      <c r="F130" s="188"/>
      <c r="G130" s="188"/>
      <c r="H130" s="189">
        <v>195</v>
      </c>
      <c r="I130" s="189">
        <v>390</v>
      </c>
      <c r="J130" s="208" t="s">
        <v>347</v>
      </c>
      <c r="K130" s="209">
        <v>13965229599</v>
      </c>
      <c r="L130" s="188">
        <v>4016931000</v>
      </c>
      <c r="M130" s="212" t="s">
        <v>438</v>
      </c>
      <c r="N130" s="212" t="s">
        <v>42</v>
      </c>
      <c r="O130" s="211" t="s">
        <v>349</v>
      </c>
      <c r="P130" s="211" t="s">
        <v>43</v>
      </c>
      <c r="Q130" s="211" t="s">
        <v>43</v>
      </c>
      <c r="R130" s="211"/>
      <c r="S130" s="211"/>
    </row>
    <row r="131" ht="17" customHeight="1" spans="1:19">
      <c r="A131" s="117">
        <v>32</v>
      </c>
      <c r="B131" s="118" t="s">
        <v>439</v>
      </c>
      <c r="C131" s="119" t="s">
        <v>440</v>
      </c>
      <c r="D131" s="119">
        <v>1</v>
      </c>
      <c r="E131" s="119" t="s">
        <v>58</v>
      </c>
      <c r="F131" s="188"/>
      <c r="G131" s="188"/>
      <c r="H131" s="189">
        <v>350</v>
      </c>
      <c r="I131" s="189">
        <v>350</v>
      </c>
      <c r="J131" s="208" t="s">
        <v>347</v>
      </c>
      <c r="K131" s="209">
        <v>13965229599</v>
      </c>
      <c r="L131" s="188">
        <v>8431499900</v>
      </c>
      <c r="M131" s="212" t="s">
        <v>441</v>
      </c>
      <c r="N131" s="212" t="s">
        <v>42</v>
      </c>
      <c r="O131" s="211" t="s">
        <v>349</v>
      </c>
      <c r="P131" s="211" t="s">
        <v>43</v>
      </c>
      <c r="Q131" s="211" t="s">
        <v>43</v>
      </c>
      <c r="R131" s="211"/>
      <c r="S131" s="211"/>
    </row>
    <row r="132" ht="17" customHeight="1" spans="1:19">
      <c r="A132" s="117">
        <v>33</v>
      </c>
      <c r="B132" s="118" t="s">
        <v>442</v>
      </c>
      <c r="C132" s="119">
        <v>802139275</v>
      </c>
      <c r="D132" s="119">
        <v>1</v>
      </c>
      <c r="E132" s="119" t="s">
        <v>58</v>
      </c>
      <c r="F132" s="188"/>
      <c r="G132" s="188"/>
      <c r="H132" s="189">
        <v>145</v>
      </c>
      <c r="I132" s="189">
        <v>145</v>
      </c>
      <c r="J132" s="208" t="s">
        <v>347</v>
      </c>
      <c r="K132" s="209">
        <v>13965229599</v>
      </c>
      <c r="L132" s="188">
        <v>8431209000</v>
      </c>
      <c r="M132" s="212" t="s">
        <v>443</v>
      </c>
      <c r="N132" s="212" t="s">
        <v>42</v>
      </c>
      <c r="O132" s="211" t="s">
        <v>349</v>
      </c>
      <c r="P132" s="211" t="s">
        <v>43</v>
      </c>
      <c r="Q132" s="211" t="s">
        <v>43</v>
      </c>
      <c r="R132" s="211"/>
      <c r="S132" s="211"/>
    </row>
    <row r="133" ht="17" customHeight="1" spans="1:19">
      <c r="A133" s="117">
        <v>34</v>
      </c>
      <c r="B133" s="118" t="s">
        <v>444</v>
      </c>
      <c r="C133" s="119">
        <v>802139275</v>
      </c>
      <c r="D133" s="119">
        <v>1</v>
      </c>
      <c r="E133" s="119" t="s">
        <v>58</v>
      </c>
      <c r="F133" s="188"/>
      <c r="G133" s="188"/>
      <c r="H133" s="189">
        <v>145</v>
      </c>
      <c r="I133" s="189">
        <v>145</v>
      </c>
      <c r="J133" s="208" t="s">
        <v>347</v>
      </c>
      <c r="K133" s="209">
        <v>13965229599</v>
      </c>
      <c r="L133" s="188">
        <v>8431209000</v>
      </c>
      <c r="M133" s="212" t="s">
        <v>443</v>
      </c>
      <c r="N133" s="212" t="s">
        <v>42</v>
      </c>
      <c r="O133" s="211" t="s">
        <v>349</v>
      </c>
      <c r="P133" s="211" t="s">
        <v>43</v>
      </c>
      <c r="Q133" s="211" t="s">
        <v>43</v>
      </c>
      <c r="R133" s="211"/>
      <c r="S133" s="211"/>
    </row>
    <row r="134" ht="17" customHeight="1" spans="1:19">
      <c r="A134" s="117">
        <v>35</v>
      </c>
      <c r="B134" s="118" t="s">
        <v>445</v>
      </c>
      <c r="C134" s="119">
        <v>803684468</v>
      </c>
      <c r="D134" s="119">
        <v>2</v>
      </c>
      <c r="E134" s="119" t="s">
        <v>58</v>
      </c>
      <c r="F134" s="188"/>
      <c r="G134" s="188"/>
      <c r="H134" s="189">
        <v>345</v>
      </c>
      <c r="I134" s="189">
        <v>690</v>
      </c>
      <c r="J134" s="208" t="s">
        <v>347</v>
      </c>
      <c r="K134" s="209">
        <v>13965229599</v>
      </c>
      <c r="L134" s="188">
        <v>8536411090</v>
      </c>
      <c r="M134" s="212" t="s">
        <v>446</v>
      </c>
      <c r="N134" s="212" t="s">
        <v>42</v>
      </c>
      <c r="O134" s="211" t="s">
        <v>349</v>
      </c>
      <c r="P134" s="211" t="s">
        <v>43</v>
      </c>
      <c r="Q134" s="211" t="s">
        <v>43</v>
      </c>
      <c r="R134" s="211"/>
      <c r="S134" s="211"/>
    </row>
    <row r="135" ht="17" customHeight="1" spans="1:19">
      <c r="A135" s="117">
        <v>36</v>
      </c>
      <c r="B135" s="118" t="s">
        <v>447</v>
      </c>
      <c r="C135" s="119">
        <v>803608668</v>
      </c>
      <c r="D135" s="119">
        <v>4</v>
      </c>
      <c r="E135" s="119" t="s">
        <v>58</v>
      </c>
      <c r="F135" s="188"/>
      <c r="G135" s="188"/>
      <c r="H135" s="189">
        <v>255</v>
      </c>
      <c r="I135" s="189">
        <v>1020</v>
      </c>
      <c r="J135" s="208" t="s">
        <v>347</v>
      </c>
      <c r="K135" s="209">
        <v>13965229599</v>
      </c>
      <c r="L135" s="188">
        <v>8536411090</v>
      </c>
      <c r="M135" s="212" t="s">
        <v>448</v>
      </c>
      <c r="N135" s="212" t="s">
        <v>42</v>
      </c>
      <c r="O135" s="211" t="s">
        <v>349</v>
      </c>
      <c r="P135" s="211" t="s">
        <v>43</v>
      </c>
      <c r="Q135" s="211" t="s">
        <v>43</v>
      </c>
      <c r="R135" s="211"/>
      <c r="S135" s="211"/>
    </row>
    <row r="136" ht="17" customHeight="1" spans="1:19">
      <c r="A136" s="117">
        <v>37</v>
      </c>
      <c r="B136" s="118" t="s">
        <v>449</v>
      </c>
      <c r="C136" s="119">
        <v>803682286</v>
      </c>
      <c r="D136" s="119">
        <v>10</v>
      </c>
      <c r="E136" s="119" t="s">
        <v>58</v>
      </c>
      <c r="F136" s="188"/>
      <c r="G136" s="188"/>
      <c r="H136" s="189">
        <v>19</v>
      </c>
      <c r="I136" s="189">
        <v>190</v>
      </c>
      <c r="J136" s="208" t="s">
        <v>347</v>
      </c>
      <c r="K136" s="209">
        <v>13965229599</v>
      </c>
      <c r="L136" s="188">
        <v>8536411090</v>
      </c>
      <c r="M136" s="212" t="s">
        <v>450</v>
      </c>
      <c r="N136" s="212" t="s">
        <v>42</v>
      </c>
      <c r="O136" s="211" t="s">
        <v>349</v>
      </c>
      <c r="P136" s="211" t="s">
        <v>43</v>
      </c>
      <c r="Q136" s="211" t="s">
        <v>43</v>
      </c>
      <c r="R136" s="211"/>
      <c r="S136" s="211"/>
    </row>
    <row r="137" ht="17" customHeight="1" spans="1:19">
      <c r="A137" s="117">
        <v>38</v>
      </c>
      <c r="B137" s="118" t="s">
        <v>449</v>
      </c>
      <c r="C137" s="119">
        <v>803611282</v>
      </c>
      <c r="D137" s="119">
        <v>4</v>
      </c>
      <c r="E137" s="119" t="s">
        <v>58</v>
      </c>
      <c r="F137" s="188"/>
      <c r="G137" s="188"/>
      <c r="H137" s="189">
        <v>32</v>
      </c>
      <c r="I137" s="189">
        <v>128</v>
      </c>
      <c r="J137" s="208" t="s">
        <v>347</v>
      </c>
      <c r="K137" s="209">
        <v>13965229599</v>
      </c>
      <c r="L137" s="188">
        <v>8536411090</v>
      </c>
      <c r="M137" s="212" t="s">
        <v>451</v>
      </c>
      <c r="N137" s="212" t="s">
        <v>42</v>
      </c>
      <c r="O137" s="211" t="s">
        <v>349</v>
      </c>
      <c r="P137" s="211" t="s">
        <v>43</v>
      </c>
      <c r="Q137" s="211" t="s">
        <v>43</v>
      </c>
      <c r="R137" s="211"/>
      <c r="S137" s="211"/>
    </row>
    <row r="138" ht="17" customHeight="1" spans="1:19">
      <c r="A138" s="117">
        <v>1</v>
      </c>
      <c r="B138" s="118" t="s">
        <v>452</v>
      </c>
      <c r="C138" s="119" t="s">
        <v>453</v>
      </c>
      <c r="D138" s="119">
        <v>2</v>
      </c>
      <c r="E138" s="119" t="s">
        <v>76</v>
      </c>
      <c r="F138" s="188"/>
      <c r="G138" s="188"/>
      <c r="H138" s="189">
        <v>320</v>
      </c>
      <c r="I138" s="189">
        <v>640</v>
      </c>
      <c r="J138" s="208" t="s">
        <v>454</v>
      </c>
      <c r="K138" s="209">
        <v>1595621688</v>
      </c>
      <c r="L138" s="188">
        <v>8525891900</v>
      </c>
      <c r="M138" s="212" t="s">
        <v>455</v>
      </c>
      <c r="N138" s="212" t="s">
        <v>42</v>
      </c>
      <c r="O138" s="211" t="s">
        <v>456</v>
      </c>
      <c r="P138" s="211" t="s">
        <v>43</v>
      </c>
      <c r="Q138" s="211" t="s">
        <v>43</v>
      </c>
      <c r="R138" s="211"/>
      <c r="S138" s="211"/>
    </row>
    <row r="139" ht="17" customHeight="1" spans="1:19">
      <c r="A139" s="117">
        <v>2</v>
      </c>
      <c r="B139" s="118" t="s">
        <v>457</v>
      </c>
      <c r="C139" s="119" t="s">
        <v>458</v>
      </c>
      <c r="D139" s="119">
        <v>6</v>
      </c>
      <c r="E139" s="119" t="s">
        <v>76</v>
      </c>
      <c r="F139" s="188"/>
      <c r="G139" s="188"/>
      <c r="H139" s="189">
        <v>580</v>
      </c>
      <c r="I139" s="189">
        <v>3480</v>
      </c>
      <c r="J139" s="208" t="s">
        <v>454</v>
      </c>
      <c r="K139" s="209">
        <v>1595621688</v>
      </c>
      <c r="L139" s="188">
        <v>8525891900</v>
      </c>
      <c r="M139" s="212" t="s">
        <v>459</v>
      </c>
      <c r="N139" s="212" t="s">
        <v>42</v>
      </c>
      <c r="O139" s="211" t="s">
        <v>456</v>
      </c>
      <c r="P139" s="211" t="s">
        <v>43</v>
      </c>
      <c r="Q139" s="211" t="s">
        <v>43</v>
      </c>
      <c r="R139" s="211"/>
      <c r="S139" s="211"/>
    </row>
    <row r="140" ht="17" customHeight="1" spans="1:19">
      <c r="A140" s="117">
        <v>1</v>
      </c>
      <c r="B140" s="118" t="s">
        <v>460</v>
      </c>
      <c r="C140" s="119" t="s">
        <v>461</v>
      </c>
      <c r="D140" s="119">
        <v>2</v>
      </c>
      <c r="E140" s="119" t="s">
        <v>39</v>
      </c>
      <c r="F140" s="188"/>
      <c r="G140" s="188"/>
      <c r="H140" s="189">
        <v>41600</v>
      </c>
      <c r="I140" s="189">
        <v>83200</v>
      </c>
      <c r="J140" s="208" t="s">
        <v>462</v>
      </c>
      <c r="K140" s="209">
        <v>13905626816</v>
      </c>
      <c r="L140" s="188">
        <v>8466940090</v>
      </c>
      <c r="M140" s="212" t="s">
        <v>463</v>
      </c>
      <c r="N140" s="212" t="s">
        <v>42</v>
      </c>
      <c r="O140" s="211" t="s">
        <v>464</v>
      </c>
      <c r="P140" s="211" t="s">
        <v>43</v>
      </c>
      <c r="Q140" s="211" t="s">
        <v>43</v>
      </c>
      <c r="R140" s="211"/>
      <c r="S140" s="211"/>
    </row>
    <row r="141" ht="17" customHeight="1" spans="1:19">
      <c r="A141" s="117">
        <v>2</v>
      </c>
      <c r="B141" s="118" t="s">
        <v>465</v>
      </c>
      <c r="C141" s="119" t="s">
        <v>466</v>
      </c>
      <c r="D141" s="119">
        <v>4</v>
      </c>
      <c r="E141" s="119" t="s">
        <v>58</v>
      </c>
      <c r="F141" s="188"/>
      <c r="G141" s="188"/>
      <c r="H141" s="189">
        <v>95</v>
      </c>
      <c r="I141" s="189">
        <v>380</v>
      </c>
      <c r="J141" s="208" t="s">
        <v>462</v>
      </c>
      <c r="K141" s="209">
        <v>13905626816</v>
      </c>
      <c r="L141" s="188">
        <v>8455900000</v>
      </c>
      <c r="M141" s="212" t="s">
        <v>467</v>
      </c>
      <c r="N141" s="212" t="s">
        <v>42</v>
      </c>
      <c r="O141" s="211" t="s">
        <v>468</v>
      </c>
      <c r="P141" s="211" t="s">
        <v>43</v>
      </c>
      <c r="Q141" s="211" t="s">
        <v>43</v>
      </c>
      <c r="R141" s="211"/>
      <c r="S141" s="211"/>
    </row>
    <row r="142" ht="17" customHeight="1" spans="1:19">
      <c r="A142" s="117">
        <v>1</v>
      </c>
      <c r="B142" s="118" t="s">
        <v>469</v>
      </c>
      <c r="C142" s="119" t="s">
        <v>470</v>
      </c>
      <c r="D142" s="119">
        <v>30</v>
      </c>
      <c r="E142" s="119" t="s">
        <v>471</v>
      </c>
      <c r="F142" s="188"/>
      <c r="G142" s="188"/>
      <c r="H142" s="189">
        <v>1530</v>
      </c>
      <c r="I142" s="189">
        <v>45900</v>
      </c>
      <c r="J142" s="208" t="s">
        <v>462</v>
      </c>
      <c r="K142" s="209">
        <v>13905626816</v>
      </c>
      <c r="L142" s="188">
        <v>8431310090</v>
      </c>
      <c r="M142" s="212" t="s">
        <v>472</v>
      </c>
      <c r="N142" s="212" t="s">
        <v>42</v>
      </c>
      <c r="O142" s="211" t="s">
        <v>468</v>
      </c>
      <c r="P142" s="211" t="s">
        <v>43</v>
      </c>
      <c r="Q142" s="211" t="s">
        <v>43</v>
      </c>
      <c r="R142" s="211"/>
      <c r="S142" s="211"/>
    </row>
    <row r="143" ht="17" customHeight="1" spans="1:19">
      <c r="A143" s="117">
        <v>2</v>
      </c>
      <c r="B143" s="118" t="s">
        <v>473</v>
      </c>
      <c r="C143" s="119" t="s">
        <v>474</v>
      </c>
      <c r="D143" s="119">
        <v>6</v>
      </c>
      <c r="E143" s="119" t="s">
        <v>247</v>
      </c>
      <c r="F143" s="188"/>
      <c r="G143" s="188"/>
      <c r="H143" s="189">
        <v>510</v>
      </c>
      <c r="I143" s="189">
        <v>3060</v>
      </c>
      <c r="J143" s="208" t="s">
        <v>462</v>
      </c>
      <c r="K143" s="209">
        <v>13905626816</v>
      </c>
      <c r="L143" s="188">
        <v>8431390000</v>
      </c>
      <c r="M143" s="212" t="s">
        <v>475</v>
      </c>
      <c r="N143" s="212" t="s">
        <v>42</v>
      </c>
      <c r="O143" s="211" t="s">
        <v>468</v>
      </c>
      <c r="P143" s="211" t="s">
        <v>43</v>
      </c>
      <c r="Q143" s="211" t="s">
        <v>43</v>
      </c>
      <c r="R143" s="211"/>
      <c r="S143" s="211"/>
    </row>
    <row r="144" ht="17" customHeight="1" spans="1:19">
      <c r="A144" s="117">
        <v>3</v>
      </c>
      <c r="B144" s="118" t="s">
        <v>476</v>
      </c>
      <c r="C144" s="119" t="s">
        <v>477</v>
      </c>
      <c r="D144" s="119">
        <v>30</v>
      </c>
      <c r="E144" s="119" t="s">
        <v>122</v>
      </c>
      <c r="F144" s="188"/>
      <c r="G144" s="188"/>
      <c r="H144" s="189">
        <v>40</v>
      </c>
      <c r="I144" s="189">
        <v>1200</v>
      </c>
      <c r="J144" s="208" t="s">
        <v>462</v>
      </c>
      <c r="K144" s="209">
        <v>13905626816</v>
      </c>
      <c r="L144" s="188">
        <v>8431310090</v>
      </c>
      <c r="M144" s="212" t="s">
        <v>478</v>
      </c>
      <c r="N144" s="212" t="s">
        <v>42</v>
      </c>
      <c r="O144" s="211" t="s">
        <v>468</v>
      </c>
      <c r="P144" s="211" t="s">
        <v>43</v>
      </c>
      <c r="Q144" s="211" t="s">
        <v>43</v>
      </c>
      <c r="R144" s="211"/>
      <c r="S144" s="211"/>
    </row>
    <row r="145" ht="17" customHeight="1" spans="1:19">
      <c r="A145" s="117">
        <v>4</v>
      </c>
      <c r="B145" s="118" t="s">
        <v>479</v>
      </c>
      <c r="C145" s="119" t="s">
        <v>480</v>
      </c>
      <c r="D145" s="119">
        <v>4</v>
      </c>
      <c r="E145" s="119" t="s">
        <v>58</v>
      </c>
      <c r="F145" s="188"/>
      <c r="G145" s="188"/>
      <c r="H145" s="189">
        <v>4700</v>
      </c>
      <c r="I145" s="189">
        <v>18800</v>
      </c>
      <c r="J145" s="208" t="s">
        <v>462</v>
      </c>
      <c r="K145" s="209">
        <v>13905626816</v>
      </c>
      <c r="L145" s="188">
        <v>8455900000</v>
      </c>
      <c r="M145" s="212" t="s">
        <v>481</v>
      </c>
      <c r="N145" s="212" t="s">
        <v>42</v>
      </c>
      <c r="O145" s="211" t="s">
        <v>468</v>
      </c>
      <c r="P145" s="211" t="s">
        <v>43</v>
      </c>
      <c r="Q145" s="211" t="s">
        <v>43</v>
      </c>
      <c r="R145" s="211"/>
      <c r="S145" s="211"/>
    </row>
    <row r="146" ht="17" customHeight="1" spans="1:19">
      <c r="A146" s="117">
        <v>5</v>
      </c>
      <c r="B146" s="118" t="s">
        <v>482</v>
      </c>
      <c r="C146" s="119" t="s">
        <v>480</v>
      </c>
      <c r="D146" s="119">
        <v>4</v>
      </c>
      <c r="E146" s="119" t="s">
        <v>58</v>
      </c>
      <c r="F146" s="188"/>
      <c r="G146" s="188"/>
      <c r="H146" s="189">
        <v>4700</v>
      </c>
      <c r="I146" s="189">
        <v>18800</v>
      </c>
      <c r="J146" s="208" t="s">
        <v>462</v>
      </c>
      <c r="K146" s="209">
        <v>13905626816</v>
      </c>
      <c r="L146" s="188">
        <v>8455900000</v>
      </c>
      <c r="M146" s="212" t="s">
        <v>481</v>
      </c>
      <c r="N146" s="212" t="s">
        <v>42</v>
      </c>
      <c r="O146" s="211" t="s">
        <v>468</v>
      </c>
      <c r="P146" s="211" t="s">
        <v>43</v>
      </c>
      <c r="Q146" s="211" t="s">
        <v>43</v>
      </c>
      <c r="R146" s="211"/>
      <c r="S146" s="211"/>
    </row>
    <row r="147" ht="17" customHeight="1" spans="1:19">
      <c r="A147" s="117">
        <v>6</v>
      </c>
      <c r="B147" s="118" t="s">
        <v>483</v>
      </c>
      <c r="C147" s="119" t="s">
        <v>480</v>
      </c>
      <c r="D147" s="119">
        <v>4</v>
      </c>
      <c r="E147" s="119" t="s">
        <v>58</v>
      </c>
      <c r="F147" s="188"/>
      <c r="G147" s="188"/>
      <c r="H147" s="189">
        <v>4700</v>
      </c>
      <c r="I147" s="189">
        <v>18800</v>
      </c>
      <c r="J147" s="208" t="s">
        <v>462</v>
      </c>
      <c r="K147" s="209">
        <v>13905626816</v>
      </c>
      <c r="L147" s="188">
        <v>8455900000</v>
      </c>
      <c r="M147" s="212" t="s">
        <v>481</v>
      </c>
      <c r="N147" s="212" t="s">
        <v>42</v>
      </c>
      <c r="O147" s="211" t="s">
        <v>468</v>
      </c>
      <c r="P147" s="211" t="s">
        <v>43</v>
      </c>
      <c r="Q147" s="211" t="s">
        <v>43</v>
      </c>
      <c r="R147" s="211"/>
      <c r="S147" s="211"/>
    </row>
    <row r="148" ht="17" customHeight="1" spans="1:19">
      <c r="A148" s="117">
        <v>7</v>
      </c>
      <c r="B148" s="118" t="s">
        <v>484</v>
      </c>
      <c r="C148" s="119" t="s">
        <v>480</v>
      </c>
      <c r="D148" s="119">
        <v>4</v>
      </c>
      <c r="E148" s="119" t="s">
        <v>58</v>
      </c>
      <c r="F148" s="188"/>
      <c r="G148" s="188"/>
      <c r="H148" s="189">
        <v>4700</v>
      </c>
      <c r="I148" s="189">
        <v>18800</v>
      </c>
      <c r="J148" s="208" t="s">
        <v>462</v>
      </c>
      <c r="K148" s="209">
        <v>13905626816</v>
      </c>
      <c r="L148" s="188">
        <v>8455900000</v>
      </c>
      <c r="M148" s="212" t="s">
        <v>481</v>
      </c>
      <c r="N148" s="212" t="s">
        <v>42</v>
      </c>
      <c r="O148" s="211" t="s">
        <v>468</v>
      </c>
      <c r="P148" s="211" t="s">
        <v>43</v>
      </c>
      <c r="Q148" s="211" t="s">
        <v>43</v>
      </c>
      <c r="R148" s="211"/>
      <c r="S148" s="211"/>
    </row>
    <row r="149" ht="17" customHeight="1" spans="1:19">
      <c r="A149" s="117">
        <v>8</v>
      </c>
      <c r="B149" s="118" t="s">
        <v>485</v>
      </c>
      <c r="C149" s="119" t="s">
        <v>486</v>
      </c>
      <c r="D149" s="119">
        <v>10</v>
      </c>
      <c r="E149" s="119" t="s">
        <v>58</v>
      </c>
      <c r="F149" s="188"/>
      <c r="G149" s="188"/>
      <c r="H149" s="189">
        <v>450</v>
      </c>
      <c r="I149" s="189">
        <v>4500</v>
      </c>
      <c r="J149" s="208" t="s">
        <v>462</v>
      </c>
      <c r="K149" s="209">
        <v>13905626816</v>
      </c>
      <c r="L149" s="188">
        <v>8455900000</v>
      </c>
      <c r="M149" s="212" t="s">
        <v>487</v>
      </c>
      <c r="N149" s="212" t="s">
        <v>42</v>
      </c>
      <c r="O149" s="211" t="s">
        <v>468</v>
      </c>
      <c r="P149" s="211" t="s">
        <v>43</v>
      </c>
      <c r="Q149" s="211" t="s">
        <v>43</v>
      </c>
      <c r="R149" s="211"/>
      <c r="S149" s="211"/>
    </row>
    <row r="150" ht="17" customHeight="1" spans="1:19">
      <c r="A150" s="117">
        <v>9</v>
      </c>
      <c r="B150" s="118" t="s">
        <v>488</v>
      </c>
      <c r="C150" s="119" t="s">
        <v>489</v>
      </c>
      <c r="D150" s="119">
        <v>6</v>
      </c>
      <c r="E150" s="119" t="s">
        <v>58</v>
      </c>
      <c r="F150" s="188"/>
      <c r="G150" s="188"/>
      <c r="H150" s="189">
        <v>1150</v>
      </c>
      <c r="I150" s="189">
        <v>6900</v>
      </c>
      <c r="J150" s="208" t="s">
        <v>462</v>
      </c>
      <c r="K150" s="209">
        <v>13905626816</v>
      </c>
      <c r="L150" s="188">
        <v>8455900000</v>
      </c>
      <c r="M150" s="212" t="s">
        <v>490</v>
      </c>
      <c r="N150" s="212" t="s">
        <v>42</v>
      </c>
      <c r="O150" s="211" t="s">
        <v>468</v>
      </c>
      <c r="P150" s="211" t="s">
        <v>43</v>
      </c>
      <c r="Q150" s="211" t="s">
        <v>43</v>
      </c>
      <c r="R150" s="211"/>
      <c r="S150" s="211"/>
    </row>
    <row r="151" ht="17" customHeight="1" spans="1:19">
      <c r="A151" s="117">
        <v>10</v>
      </c>
      <c r="B151" s="118" t="s">
        <v>491</v>
      </c>
      <c r="C151" s="119" t="s">
        <v>489</v>
      </c>
      <c r="D151" s="119">
        <v>6</v>
      </c>
      <c r="E151" s="119" t="s">
        <v>58</v>
      </c>
      <c r="F151" s="188"/>
      <c r="G151" s="188"/>
      <c r="H151" s="189">
        <v>1150</v>
      </c>
      <c r="I151" s="189">
        <v>6900</v>
      </c>
      <c r="J151" s="208" t="s">
        <v>462</v>
      </c>
      <c r="K151" s="209">
        <v>13905626816</v>
      </c>
      <c r="L151" s="188">
        <v>8455900000</v>
      </c>
      <c r="M151" s="212" t="s">
        <v>490</v>
      </c>
      <c r="N151" s="212" t="s">
        <v>42</v>
      </c>
      <c r="O151" s="211" t="s">
        <v>468</v>
      </c>
      <c r="P151" s="211" t="s">
        <v>43</v>
      </c>
      <c r="Q151" s="211" t="s">
        <v>43</v>
      </c>
      <c r="R151" s="211"/>
      <c r="S151" s="211"/>
    </row>
    <row r="152" ht="17" customHeight="1" spans="1:19">
      <c r="A152" s="117">
        <v>11</v>
      </c>
      <c r="B152" s="118" t="s">
        <v>492</v>
      </c>
      <c r="C152" s="119" t="s">
        <v>493</v>
      </c>
      <c r="D152" s="119">
        <v>6</v>
      </c>
      <c r="E152" s="119" t="s">
        <v>58</v>
      </c>
      <c r="F152" s="188"/>
      <c r="G152" s="188"/>
      <c r="H152" s="189">
        <v>1150</v>
      </c>
      <c r="I152" s="189">
        <v>6900</v>
      </c>
      <c r="J152" s="208" t="s">
        <v>462</v>
      </c>
      <c r="K152" s="209">
        <v>13905626816</v>
      </c>
      <c r="L152" s="188">
        <v>8455900000</v>
      </c>
      <c r="M152" s="212" t="s">
        <v>494</v>
      </c>
      <c r="N152" s="212" t="s">
        <v>42</v>
      </c>
      <c r="O152" s="211" t="s">
        <v>468</v>
      </c>
      <c r="P152" s="211" t="s">
        <v>43</v>
      </c>
      <c r="Q152" s="211" t="s">
        <v>43</v>
      </c>
      <c r="R152" s="211"/>
      <c r="S152" s="211"/>
    </row>
    <row r="153" ht="17" customHeight="1" spans="1:19">
      <c r="A153" s="117">
        <v>12</v>
      </c>
      <c r="B153" s="118" t="s">
        <v>495</v>
      </c>
      <c r="C153" s="119" t="s">
        <v>493</v>
      </c>
      <c r="D153" s="119">
        <v>6</v>
      </c>
      <c r="E153" s="119" t="s">
        <v>58</v>
      </c>
      <c r="F153" s="188"/>
      <c r="G153" s="188"/>
      <c r="H153" s="189">
        <v>1150</v>
      </c>
      <c r="I153" s="189">
        <v>6900</v>
      </c>
      <c r="J153" s="208" t="s">
        <v>462</v>
      </c>
      <c r="K153" s="209">
        <v>13905626816</v>
      </c>
      <c r="L153" s="188">
        <v>8455900000</v>
      </c>
      <c r="M153" s="212" t="s">
        <v>494</v>
      </c>
      <c r="N153" s="212" t="s">
        <v>42</v>
      </c>
      <c r="O153" s="211" t="s">
        <v>468</v>
      </c>
      <c r="P153" s="211" t="s">
        <v>43</v>
      </c>
      <c r="Q153" s="211" t="s">
        <v>43</v>
      </c>
      <c r="R153" s="211"/>
      <c r="S153" s="211"/>
    </row>
    <row r="154" ht="17" customHeight="1" spans="1:19">
      <c r="A154" s="117">
        <v>13</v>
      </c>
      <c r="B154" s="118" t="s">
        <v>496</v>
      </c>
      <c r="C154" s="119" t="s">
        <v>497</v>
      </c>
      <c r="D154" s="119">
        <v>20</v>
      </c>
      <c r="E154" s="119" t="s">
        <v>58</v>
      </c>
      <c r="F154" s="188"/>
      <c r="G154" s="188"/>
      <c r="H154" s="189">
        <v>400</v>
      </c>
      <c r="I154" s="189">
        <v>8000</v>
      </c>
      <c r="J154" s="208" t="s">
        <v>462</v>
      </c>
      <c r="K154" s="209">
        <v>13905626816</v>
      </c>
      <c r="L154" s="188">
        <v>8455900000</v>
      </c>
      <c r="M154" s="212" t="s">
        <v>498</v>
      </c>
      <c r="N154" s="212" t="s">
        <v>42</v>
      </c>
      <c r="O154" s="211" t="s">
        <v>468</v>
      </c>
      <c r="P154" s="211" t="s">
        <v>43</v>
      </c>
      <c r="Q154" s="211" t="s">
        <v>43</v>
      </c>
      <c r="R154" s="211"/>
      <c r="S154" s="211"/>
    </row>
    <row r="155" ht="17" customHeight="1" spans="1:19">
      <c r="A155" s="117">
        <v>14</v>
      </c>
      <c r="B155" s="118" t="s">
        <v>499</v>
      </c>
      <c r="C155" s="119" t="s">
        <v>500</v>
      </c>
      <c r="D155" s="119">
        <v>20</v>
      </c>
      <c r="E155" s="119" t="s">
        <v>58</v>
      </c>
      <c r="F155" s="188"/>
      <c r="G155" s="188"/>
      <c r="H155" s="189">
        <v>400</v>
      </c>
      <c r="I155" s="189">
        <v>8000</v>
      </c>
      <c r="J155" s="208" t="s">
        <v>462</v>
      </c>
      <c r="K155" s="209">
        <v>13905626816</v>
      </c>
      <c r="L155" s="188">
        <v>8455900000</v>
      </c>
      <c r="M155" s="212" t="s">
        <v>501</v>
      </c>
      <c r="N155" s="212" t="s">
        <v>42</v>
      </c>
      <c r="O155" s="211" t="s">
        <v>468</v>
      </c>
      <c r="P155" s="211" t="s">
        <v>43</v>
      </c>
      <c r="Q155" s="211" t="s">
        <v>43</v>
      </c>
      <c r="R155" s="211"/>
      <c r="S155" s="211"/>
    </row>
    <row r="156" ht="17" customHeight="1" spans="1:19">
      <c r="A156" s="117">
        <v>15</v>
      </c>
      <c r="B156" s="118" t="s">
        <v>502</v>
      </c>
      <c r="C156" s="119" t="s">
        <v>503</v>
      </c>
      <c r="D156" s="119">
        <v>10</v>
      </c>
      <c r="E156" s="119" t="s">
        <v>504</v>
      </c>
      <c r="F156" s="188"/>
      <c r="G156" s="188"/>
      <c r="H156" s="189">
        <v>1560</v>
      </c>
      <c r="I156" s="189">
        <v>15600</v>
      </c>
      <c r="J156" s="208" t="s">
        <v>462</v>
      </c>
      <c r="K156" s="209">
        <v>13905626816</v>
      </c>
      <c r="L156" s="188">
        <v>8479509090</v>
      </c>
      <c r="M156" s="212" t="s">
        <v>505</v>
      </c>
      <c r="N156" s="212" t="s">
        <v>42</v>
      </c>
      <c r="O156" s="211" t="s">
        <v>468</v>
      </c>
      <c r="P156" s="211" t="s">
        <v>43</v>
      </c>
      <c r="Q156" s="211" t="s">
        <v>43</v>
      </c>
      <c r="R156" s="211"/>
      <c r="S156" s="211"/>
    </row>
    <row r="157" ht="17" customHeight="1" spans="1:19">
      <c r="A157" s="117">
        <v>16</v>
      </c>
      <c r="B157" s="118" t="s">
        <v>506</v>
      </c>
      <c r="C157" s="119" t="s">
        <v>507</v>
      </c>
      <c r="D157" s="119">
        <v>10</v>
      </c>
      <c r="E157" s="119" t="s">
        <v>504</v>
      </c>
      <c r="F157" s="188"/>
      <c r="G157" s="188"/>
      <c r="H157" s="189">
        <v>11200</v>
      </c>
      <c r="I157" s="189">
        <v>112000</v>
      </c>
      <c r="J157" s="208" t="s">
        <v>462</v>
      </c>
      <c r="K157" s="209">
        <v>13905626816</v>
      </c>
      <c r="L157" s="188">
        <v>8480411000</v>
      </c>
      <c r="M157" s="212" t="s">
        <v>508</v>
      </c>
      <c r="N157" s="212" t="s">
        <v>42</v>
      </c>
      <c r="O157" s="211" t="s">
        <v>468</v>
      </c>
      <c r="P157" s="211" t="s">
        <v>43</v>
      </c>
      <c r="Q157" s="211" t="s">
        <v>43</v>
      </c>
      <c r="R157" s="211"/>
      <c r="S157" s="211"/>
    </row>
    <row r="158" ht="17" customHeight="1" spans="1:19">
      <c r="A158" s="117">
        <v>17</v>
      </c>
      <c r="B158" s="118" t="s">
        <v>506</v>
      </c>
      <c r="C158" s="119" t="s">
        <v>509</v>
      </c>
      <c r="D158" s="119">
        <v>10</v>
      </c>
      <c r="E158" s="119" t="s">
        <v>504</v>
      </c>
      <c r="F158" s="188"/>
      <c r="G158" s="188"/>
      <c r="H158" s="189">
        <v>11200</v>
      </c>
      <c r="I158" s="189">
        <v>112000</v>
      </c>
      <c r="J158" s="208" t="s">
        <v>462</v>
      </c>
      <c r="K158" s="209">
        <v>13905626816</v>
      </c>
      <c r="L158" s="188">
        <v>8480411000</v>
      </c>
      <c r="M158" s="212" t="s">
        <v>510</v>
      </c>
      <c r="N158" s="212" t="s">
        <v>42</v>
      </c>
      <c r="O158" s="211" t="s">
        <v>468</v>
      </c>
      <c r="P158" s="211" t="s">
        <v>43</v>
      </c>
      <c r="Q158" s="211" t="s">
        <v>43</v>
      </c>
      <c r="R158" s="211"/>
      <c r="S158" s="211"/>
    </row>
    <row r="159" ht="17" customHeight="1" spans="1:19">
      <c r="A159" s="117">
        <v>18</v>
      </c>
      <c r="B159" s="118" t="s">
        <v>511</v>
      </c>
      <c r="C159" s="119" t="s">
        <v>512</v>
      </c>
      <c r="D159" s="119">
        <v>4</v>
      </c>
      <c r="E159" s="119" t="s">
        <v>58</v>
      </c>
      <c r="F159" s="188"/>
      <c r="G159" s="188"/>
      <c r="H159" s="189">
        <v>350</v>
      </c>
      <c r="I159" s="189">
        <v>1400</v>
      </c>
      <c r="J159" s="208" t="s">
        <v>462</v>
      </c>
      <c r="K159" s="209">
        <v>13905626816</v>
      </c>
      <c r="L159" s="188">
        <v>8431499900</v>
      </c>
      <c r="M159" s="212" t="s">
        <v>513</v>
      </c>
      <c r="N159" s="212" t="s">
        <v>42</v>
      </c>
      <c r="O159" s="211" t="s">
        <v>468</v>
      </c>
      <c r="P159" s="211" t="s">
        <v>43</v>
      </c>
      <c r="Q159" s="211" t="s">
        <v>43</v>
      </c>
      <c r="R159" s="211"/>
      <c r="S159" s="211"/>
    </row>
    <row r="160" ht="17" customHeight="1" spans="1:19">
      <c r="A160" s="117">
        <v>19</v>
      </c>
      <c r="B160" s="118" t="s">
        <v>511</v>
      </c>
      <c r="C160" s="119" t="s">
        <v>514</v>
      </c>
      <c r="D160" s="119">
        <v>4</v>
      </c>
      <c r="E160" s="119" t="s">
        <v>58</v>
      </c>
      <c r="F160" s="188"/>
      <c r="G160" s="188"/>
      <c r="H160" s="189">
        <v>350</v>
      </c>
      <c r="I160" s="189">
        <v>1400</v>
      </c>
      <c r="J160" s="208" t="s">
        <v>462</v>
      </c>
      <c r="K160" s="209">
        <v>13905626816</v>
      </c>
      <c r="L160" s="188">
        <v>8431499900</v>
      </c>
      <c r="M160" s="212" t="s">
        <v>515</v>
      </c>
      <c r="N160" s="212" t="s">
        <v>42</v>
      </c>
      <c r="O160" s="211" t="s">
        <v>468</v>
      </c>
      <c r="P160" s="211" t="s">
        <v>43</v>
      </c>
      <c r="Q160" s="211" t="s">
        <v>43</v>
      </c>
      <c r="R160" s="211"/>
      <c r="S160" s="211"/>
    </row>
    <row r="161" ht="17" customHeight="1" spans="1:19">
      <c r="A161" s="117">
        <v>20</v>
      </c>
      <c r="B161" s="118" t="s">
        <v>516</v>
      </c>
      <c r="C161" s="119" t="s">
        <v>517</v>
      </c>
      <c r="D161" s="119">
        <v>2</v>
      </c>
      <c r="E161" s="119" t="s">
        <v>247</v>
      </c>
      <c r="F161" s="188"/>
      <c r="G161" s="188"/>
      <c r="H161" s="189">
        <v>9300</v>
      </c>
      <c r="I161" s="189">
        <v>18600</v>
      </c>
      <c r="J161" s="208" t="s">
        <v>462</v>
      </c>
      <c r="K161" s="209">
        <v>13905626816</v>
      </c>
      <c r="L161" s="188">
        <v>8431390000</v>
      </c>
      <c r="M161" s="212" t="s">
        <v>518</v>
      </c>
      <c r="N161" s="212" t="s">
        <v>42</v>
      </c>
      <c r="O161" s="211" t="s">
        <v>468</v>
      </c>
      <c r="P161" s="211" t="s">
        <v>43</v>
      </c>
      <c r="Q161" s="211" t="s">
        <v>43</v>
      </c>
      <c r="R161" s="211"/>
      <c r="S161" s="211"/>
    </row>
    <row r="162" ht="17" customHeight="1" spans="1:19">
      <c r="A162" s="117">
        <v>21</v>
      </c>
      <c r="B162" s="118" t="s">
        <v>519</v>
      </c>
      <c r="C162" s="119" t="s">
        <v>520</v>
      </c>
      <c r="D162" s="119">
        <v>2</v>
      </c>
      <c r="E162" s="119" t="s">
        <v>247</v>
      </c>
      <c r="F162" s="188"/>
      <c r="G162" s="188"/>
      <c r="H162" s="189">
        <v>11800</v>
      </c>
      <c r="I162" s="189">
        <v>23600</v>
      </c>
      <c r="J162" s="208" t="s">
        <v>462</v>
      </c>
      <c r="K162" s="209">
        <v>13905626816</v>
      </c>
      <c r="L162" s="188">
        <v>8431390000</v>
      </c>
      <c r="M162" s="212" t="s">
        <v>521</v>
      </c>
      <c r="N162" s="212" t="s">
        <v>42</v>
      </c>
      <c r="O162" s="211" t="s">
        <v>468</v>
      </c>
      <c r="P162" s="211" t="s">
        <v>43</v>
      </c>
      <c r="Q162" s="211" t="s">
        <v>43</v>
      </c>
      <c r="R162" s="211"/>
      <c r="S162" s="211"/>
    </row>
    <row r="163" ht="17" customHeight="1" spans="1:19">
      <c r="A163" s="117">
        <v>22</v>
      </c>
      <c r="B163" s="118" t="s">
        <v>522</v>
      </c>
      <c r="C163" s="119" t="s">
        <v>523</v>
      </c>
      <c r="D163" s="119">
        <v>2</v>
      </c>
      <c r="E163" s="119" t="s">
        <v>247</v>
      </c>
      <c r="F163" s="188"/>
      <c r="G163" s="188"/>
      <c r="H163" s="189">
        <v>8150</v>
      </c>
      <c r="I163" s="189">
        <v>16300</v>
      </c>
      <c r="J163" s="208" t="s">
        <v>462</v>
      </c>
      <c r="K163" s="209">
        <v>13905626816</v>
      </c>
      <c r="L163" s="188">
        <v>8431390000</v>
      </c>
      <c r="M163" s="212" t="s">
        <v>524</v>
      </c>
      <c r="N163" s="212" t="s">
        <v>42</v>
      </c>
      <c r="O163" s="211" t="s">
        <v>468</v>
      </c>
      <c r="P163" s="211" t="s">
        <v>43</v>
      </c>
      <c r="Q163" s="211" t="s">
        <v>43</v>
      </c>
      <c r="R163" s="211"/>
      <c r="S163" s="211"/>
    </row>
    <row r="164" ht="17" customHeight="1" spans="1:19">
      <c r="A164" s="117">
        <v>23</v>
      </c>
      <c r="B164" s="118" t="s">
        <v>525</v>
      </c>
      <c r="C164" s="119" t="s">
        <v>526</v>
      </c>
      <c r="D164" s="119">
        <v>6</v>
      </c>
      <c r="E164" s="119" t="s">
        <v>58</v>
      </c>
      <c r="F164" s="188"/>
      <c r="G164" s="188"/>
      <c r="H164" s="189">
        <v>7100</v>
      </c>
      <c r="I164" s="189">
        <v>42600</v>
      </c>
      <c r="J164" s="208" t="s">
        <v>462</v>
      </c>
      <c r="K164" s="209">
        <v>13905626816</v>
      </c>
      <c r="L164" s="188">
        <v>8466300000</v>
      </c>
      <c r="M164" s="212" t="s">
        <v>527</v>
      </c>
      <c r="N164" s="212" t="s">
        <v>42</v>
      </c>
      <c r="O164" s="211" t="s">
        <v>468</v>
      </c>
      <c r="P164" s="211" t="s">
        <v>43</v>
      </c>
      <c r="Q164" s="211" t="s">
        <v>43</v>
      </c>
      <c r="R164" s="211"/>
      <c r="S164" s="211"/>
    </row>
    <row r="165" ht="17" customHeight="1" spans="1:19">
      <c r="A165" s="117">
        <v>24</v>
      </c>
      <c r="B165" s="118" t="s">
        <v>528</v>
      </c>
      <c r="C165" s="119" t="s">
        <v>529</v>
      </c>
      <c r="D165" s="119">
        <v>20</v>
      </c>
      <c r="E165" s="119" t="s">
        <v>58</v>
      </c>
      <c r="F165" s="188"/>
      <c r="G165" s="188"/>
      <c r="H165" s="189">
        <v>50</v>
      </c>
      <c r="I165" s="189">
        <v>1000</v>
      </c>
      <c r="J165" s="208" t="s">
        <v>462</v>
      </c>
      <c r="K165" s="209">
        <v>13905626816</v>
      </c>
      <c r="L165" s="188">
        <v>7318290000</v>
      </c>
      <c r="M165" s="212" t="s">
        <v>530</v>
      </c>
      <c r="N165" s="212" t="s">
        <v>42</v>
      </c>
      <c r="O165" s="211" t="s">
        <v>468</v>
      </c>
      <c r="P165" s="211" t="s">
        <v>43</v>
      </c>
      <c r="Q165" s="211" t="s">
        <v>43</v>
      </c>
      <c r="R165" s="211"/>
      <c r="S165" s="211"/>
    </row>
    <row r="166" ht="17" customHeight="1" spans="1:19">
      <c r="A166" s="117">
        <v>25</v>
      </c>
      <c r="B166" s="118" t="s">
        <v>531</v>
      </c>
      <c r="C166" s="119" t="s">
        <v>532</v>
      </c>
      <c r="D166" s="119">
        <v>4</v>
      </c>
      <c r="E166" s="119" t="s">
        <v>58</v>
      </c>
      <c r="F166" s="188"/>
      <c r="G166" s="188"/>
      <c r="H166" s="189">
        <v>650</v>
      </c>
      <c r="I166" s="189">
        <v>2600</v>
      </c>
      <c r="J166" s="208" t="s">
        <v>462</v>
      </c>
      <c r="K166" s="209">
        <v>13905626816</v>
      </c>
      <c r="L166" s="188">
        <v>8455900000</v>
      </c>
      <c r="M166" s="212" t="s">
        <v>533</v>
      </c>
      <c r="N166" s="212" t="s">
        <v>42</v>
      </c>
      <c r="O166" s="211" t="s">
        <v>468</v>
      </c>
      <c r="P166" s="211" t="s">
        <v>43</v>
      </c>
      <c r="Q166" s="211" t="s">
        <v>43</v>
      </c>
      <c r="R166" s="211"/>
      <c r="S166" s="211"/>
    </row>
    <row r="167" ht="17" customHeight="1" spans="1:19">
      <c r="A167" s="117">
        <v>26</v>
      </c>
      <c r="B167" s="118" t="s">
        <v>534</v>
      </c>
      <c r="C167" s="119" t="s">
        <v>535</v>
      </c>
      <c r="D167" s="119">
        <v>4</v>
      </c>
      <c r="E167" s="119" t="s">
        <v>58</v>
      </c>
      <c r="F167" s="188"/>
      <c r="G167" s="188"/>
      <c r="H167" s="189">
        <v>750</v>
      </c>
      <c r="I167" s="189">
        <v>3000</v>
      </c>
      <c r="J167" s="208" t="s">
        <v>462</v>
      </c>
      <c r="K167" s="209">
        <v>13905626816</v>
      </c>
      <c r="L167" s="188">
        <v>8455900000</v>
      </c>
      <c r="M167" s="212" t="s">
        <v>536</v>
      </c>
      <c r="N167" s="212" t="s">
        <v>42</v>
      </c>
      <c r="O167" s="211" t="s">
        <v>468</v>
      </c>
      <c r="P167" s="211" t="s">
        <v>43</v>
      </c>
      <c r="Q167" s="211" t="s">
        <v>43</v>
      </c>
      <c r="R167" s="211"/>
      <c r="S167" s="211"/>
    </row>
    <row r="168" ht="17" customHeight="1" spans="1:19">
      <c r="A168" s="117">
        <v>27</v>
      </c>
      <c r="B168" s="118" t="s">
        <v>537</v>
      </c>
      <c r="C168" s="119" t="s">
        <v>538</v>
      </c>
      <c r="D168" s="119">
        <v>4</v>
      </c>
      <c r="E168" s="119" t="s">
        <v>58</v>
      </c>
      <c r="F168" s="188"/>
      <c r="G168" s="188"/>
      <c r="H168" s="189">
        <v>300</v>
      </c>
      <c r="I168" s="189">
        <v>1200</v>
      </c>
      <c r="J168" s="208" t="s">
        <v>462</v>
      </c>
      <c r="K168" s="209">
        <v>13905626816</v>
      </c>
      <c r="L168" s="188">
        <v>8455900000</v>
      </c>
      <c r="M168" s="212" t="s">
        <v>539</v>
      </c>
      <c r="N168" s="212" t="s">
        <v>42</v>
      </c>
      <c r="O168" s="211" t="s">
        <v>468</v>
      </c>
      <c r="P168" s="211" t="s">
        <v>43</v>
      </c>
      <c r="Q168" s="211" t="s">
        <v>43</v>
      </c>
      <c r="R168" s="211"/>
      <c r="S168" s="211"/>
    </row>
    <row r="169" ht="17" customHeight="1" spans="1:19">
      <c r="A169" s="117">
        <v>28</v>
      </c>
      <c r="B169" s="118" t="s">
        <v>540</v>
      </c>
      <c r="C169" s="119" t="s">
        <v>541</v>
      </c>
      <c r="D169" s="119">
        <v>6</v>
      </c>
      <c r="E169" s="119" t="s">
        <v>58</v>
      </c>
      <c r="F169" s="188"/>
      <c r="G169" s="188"/>
      <c r="H169" s="189">
        <v>8500</v>
      </c>
      <c r="I169" s="189">
        <v>51000</v>
      </c>
      <c r="J169" s="208" t="s">
        <v>462</v>
      </c>
      <c r="K169" s="209">
        <v>13905626816</v>
      </c>
      <c r="L169" s="188">
        <v>8455900000</v>
      </c>
      <c r="M169" s="212" t="s">
        <v>542</v>
      </c>
      <c r="N169" s="212" t="s">
        <v>42</v>
      </c>
      <c r="O169" s="211" t="s">
        <v>468</v>
      </c>
      <c r="P169" s="211" t="s">
        <v>43</v>
      </c>
      <c r="Q169" s="211" t="s">
        <v>43</v>
      </c>
      <c r="R169" s="211"/>
      <c r="S169" s="211"/>
    </row>
    <row r="170" ht="17" customHeight="1" spans="1:19">
      <c r="A170" s="117">
        <v>29</v>
      </c>
      <c r="B170" s="118" t="s">
        <v>543</v>
      </c>
      <c r="C170" s="119" t="s">
        <v>544</v>
      </c>
      <c r="D170" s="119">
        <v>20</v>
      </c>
      <c r="E170" s="119" t="s">
        <v>58</v>
      </c>
      <c r="F170" s="188"/>
      <c r="G170" s="188"/>
      <c r="H170" s="189">
        <v>650</v>
      </c>
      <c r="I170" s="189">
        <v>13000</v>
      </c>
      <c r="J170" s="208" t="s">
        <v>462</v>
      </c>
      <c r="K170" s="209">
        <v>13905626816</v>
      </c>
      <c r="L170" s="188">
        <v>8538900000</v>
      </c>
      <c r="M170" s="212" t="s">
        <v>545</v>
      </c>
      <c r="N170" s="212" t="s">
        <v>42</v>
      </c>
      <c r="O170" s="211" t="s">
        <v>468</v>
      </c>
      <c r="P170" s="211" t="s">
        <v>43</v>
      </c>
      <c r="Q170" s="211" t="s">
        <v>43</v>
      </c>
      <c r="R170" s="211"/>
      <c r="S170" s="211"/>
    </row>
    <row r="171" ht="17" customHeight="1" spans="1:19">
      <c r="A171" s="117">
        <v>30</v>
      </c>
      <c r="B171" s="118" t="s">
        <v>546</v>
      </c>
      <c r="C171" s="119" t="s">
        <v>547</v>
      </c>
      <c r="D171" s="119">
        <v>4</v>
      </c>
      <c r="E171" s="119" t="s">
        <v>548</v>
      </c>
      <c r="F171" s="188"/>
      <c r="G171" s="188"/>
      <c r="H171" s="189">
        <v>28700</v>
      </c>
      <c r="I171" s="189">
        <v>114800</v>
      </c>
      <c r="J171" s="208" t="s">
        <v>462</v>
      </c>
      <c r="K171" s="209">
        <v>13905626816</v>
      </c>
      <c r="L171" s="188">
        <v>8455300000</v>
      </c>
      <c r="M171" s="212" t="s">
        <v>549</v>
      </c>
      <c r="N171" s="212" t="s">
        <v>42</v>
      </c>
      <c r="O171" s="211" t="s">
        <v>468</v>
      </c>
      <c r="P171" s="211" t="s">
        <v>43</v>
      </c>
      <c r="Q171" s="211" t="s">
        <v>43</v>
      </c>
      <c r="R171" s="211"/>
      <c r="S171" s="211"/>
    </row>
    <row r="172" ht="17" customHeight="1" spans="1:19">
      <c r="A172" s="117">
        <v>1</v>
      </c>
      <c r="B172" s="118" t="s">
        <v>550</v>
      </c>
      <c r="C172" s="119" t="s">
        <v>551</v>
      </c>
      <c r="D172" s="119">
        <v>10</v>
      </c>
      <c r="E172" s="119" t="s">
        <v>76</v>
      </c>
      <c r="F172" s="188"/>
      <c r="G172" s="188"/>
      <c r="H172" s="189">
        <v>110</v>
      </c>
      <c r="I172" s="189">
        <v>1100</v>
      </c>
      <c r="J172" s="208" t="s">
        <v>552</v>
      </c>
      <c r="K172" s="209">
        <v>17756251184</v>
      </c>
      <c r="L172" s="188" t="s">
        <v>553</v>
      </c>
      <c r="M172" s="212" t="s">
        <v>554</v>
      </c>
      <c r="N172" s="212" t="s">
        <v>124</v>
      </c>
      <c r="O172" s="211" t="s">
        <v>555</v>
      </c>
      <c r="P172" s="211" t="s">
        <v>43</v>
      </c>
      <c r="Q172" s="211" t="s">
        <v>43</v>
      </c>
      <c r="R172" s="211"/>
      <c r="S172" s="211"/>
    </row>
    <row r="173" ht="17" customHeight="1" spans="1:19">
      <c r="A173" s="117">
        <v>2</v>
      </c>
      <c r="B173" s="118" t="s">
        <v>550</v>
      </c>
      <c r="C173" s="119" t="s">
        <v>556</v>
      </c>
      <c r="D173" s="119">
        <v>10</v>
      </c>
      <c r="E173" s="119" t="s">
        <v>76</v>
      </c>
      <c r="F173" s="188"/>
      <c r="G173" s="188"/>
      <c r="H173" s="189">
        <v>125</v>
      </c>
      <c r="I173" s="189">
        <v>1250</v>
      </c>
      <c r="J173" s="208" t="s">
        <v>552</v>
      </c>
      <c r="K173" s="209">
        <v>17756251184</v>
      </c>
      <c r="L173" s="188" t="s">
        <v>553</v>
      </c>
      <c r="M173" s="212" t="s">
        <v>554</v>
      </c>
      <c r="N173" s="212" t="s">
        <v>124</v>
      </c>
      <c r="O173" s="211" t="s">
        <v>555</v>
      </c>
      <c r="P173" s="211" t="s">
        <v>43</v>
      </c>
      <c r="Q173" s="211" t="s">
        <v>43</v>
      </c>
      <c r="R173" s="211"/>
      <c r="S173" s="211"/>
    </row>
    <row r="174" ht="17" customHeight="1" spans="1:19">
      <c r="A174" s="117">
        <v>3</v>
      </c>
      <c r="B174" s="118" t="s">
        <v>550</v>
      </c>
      <c r="C174" s="119" t="s">
        <v>557</v>
      </c>
      <c r="D174" s="119">
        <v>10</v>
      </c>
      <c r="E174" s="119" t="s">
        <v>76</v>
      </c>
      <c r="F174" s="188"/>
      <c r="G174" s="188"/>
      <c r="H174" s="189">
        <v>110</v>
      </c>
      <c r="I174" s="189">
        <v>1100</v>
      </c>
      <c r="J174" s="208" t="s">
        <v>552</v>
      </c>
      <c r="K174" s="209">
        <v>17756251184</v>
      </c>
      <c r="L174" s="188" t="s">
        <v>553</v>
      </c>
      <c r="M174" s="212" t="s">
        <v>554</v>
      </c>
      <c r="N174" s="212" t="s">
        <v>124</v>
      </c>
      <c r="O174" s="211" t="s">
        <v>555</v>
      </c>
      <c r="P174" s="211" t="s">
        <v>43</v>
      </c>
      <c r="Q174" s="211" t="s">
        <v>43</v>
      </c>
      <c r="R174" s="211"/>
      <c r="S174" s="211"/>
    </row>
    <row r="175" ht="17" customHeight="1" spans="1:19">
      <c r="A175" s="117">
        <v>4</v>
      </c>
      <c r="B175" s="118" t="s">
        <v>550</v>
      </c>
      <c r="C175" s="119" t="s">
        <v>558</v>
      </c>
      <c r="D175" s="119">
        <v>10</v>
      </c>
      <c r="E175" s="119" t="s">
        <v>76</v>
      </c>
      <c r="F175" s="188"/>
      <c r="G175" s="188"/>
      <c r="H175" s="189">
        <v>138</v>
      </c>
      <c r="I175" s="189">
        <v>1380</v>
      </c>
      <c r="J175" s="208" t="s">
        <v>552</v>
      </c>
      <c r="K175" s="209">
        <v>17756251184</v>
      </c>
      <c r="L175" s="188" t="s">
        <v>553</v>
      </c>
      <c r="M175" s="212" t="s">
        <v>554</v>
      </c>
      <c r="N175" s="212" t="s">
        <v>124</v>
      </c>
      <c r="O175" s="211" t="s">
        <v>555</v>
      </c>
      <c r="P175" s="211" t="s">
        <v>43</v>
      </c>
      <c r="Q175" s="211" t="s">
        <v>43</v>
      </c>
      <c r="R175" s="211"/>
      <c r="S175" s="211"/>
    </row>
    <row r="176" ht="17" customHeight="1" spans="1:19">
      <c r="A176" s="117">
        <v>5</v>
      </c>
      <c r="B176" s="118" t="s">
        <v>550</v>
      </c>
      <c r="C176" s="119" t="s">
        <v>559</v>
      </c>
      <c r="D176" s="119">
        <v>10</v>
      </c>
      <c r="E176" s="119" t="s">
        <v>76</v>
      </c>
      <c r="F176" s="188"/>
      <c r="G176" s="188"/>
      <c r="H176" s="189">
        <v>110</v>
      </c>
      <c r="I176" s="189">
        <v>1100</v>
      </c>
      <c r="J176" s="208" t="s">
        <v>552</v>
      </c>
      <c r="K176" s="209">
        <v>17756251184</v>
      </c>
      <c r="L176" s="188" t="s">
        <v>553</v>
      </c>
      <c r="M176" s="212" t="s">
        <v>554</v>
      </c>
      <c r="N176" s="212" t="s">
        <v>124</v>
      </c>
      <c r="O176" s="211" t="s">
        <v>555</v>
      </c>
      <c r="P176" s="211" t="s">
        <v>43</v>
      </c>
      <c r="Q176" s="211" t="s">
        <v>43</v>
      </c>
      <c r="R176" s="211"/>
      <c r="S176" s="211"/>
    </row>
    <row r="177" ht="17" customHeight="1" spans="1:19">
      <c r="A177" s="117">
        <v>0</v>
      </c>
      <c r="B177" s="118" t="s">
        <v>560</v>
      </c>
      <c r="C177" s="119" t="s">
        <v>561</v>
      </c>
      <c r="D177" s="119">
        <v>2</v>
      </c>
      <c r="E177" s="119" t="s">
        <v>58</v>
      </c>
      <c r="F177" s="188"/>
      <c r="G177" s="188"/>
      <c r="H177" s="189">
        <v>7880</v>
      </c>
      <c r="I177" s="189">
        <v>15760</v>
      </c>
      <c r="J177" s="208" t="s">
        <v>562</v>
      </c>
      <c r="K177" s="209">
        <v>13505518870</v>
      </c>
      <c r="L177" s="188">
        <v>8412310090</v>
      </c>
      <c r="M177" s="212"/>
      <c r="N177" s="212" t="s">
        <v>42</v>
      </c>
      <c r="O177" s="211" t="s">
        <v>563</v>
      </c>
      <c r="P177" s="211" t="s">
        <v>43</v>
      </c>
      <c r="Q177" s="211" t="s">
        <v>43</v>
      </c>
      <c r="R177" s="211"/>
      <c r="S177" s="211"/>
    </row>
    <row r="178" ht="17" customHeight="1" spans="1:19">
      <c r="A178" s="117">
        <v>2</v>
      </c>
      <c r="B178" s="118" t="s">
        <v>564</v>
      </c>
      <c r="C178" s="119" t="s">
        <v>565</v>
      </c>
      <c r="D178" s="119">
        <v>4</v>
      </c>
      <c r="E178" s="119" t="s">
        <v>283</v>
      </c>
      <c r="F178" s="188"/>
      <c r="G178" s="188"/>
      <c r="H178" s="189">
        <v>39</v>
      </c>
      <c r="I178" s="189">
        <v>156</v>
      </c>
      <c r="J178" s="208" t="s">
        <v>562</v>
      </c>
      <c r="K178" s="209">
        <v>13505518870</v>
      </c>
      <c r="L178" s="188">
        <v>9026209090</v>
      </c>
      <c r="M178" s="212"/>
      <c r="N178" s="212" t="s">
        <v>42</v>
      </c>
      <c r="O178" s="211" t="s">
        <v>566</v>
      </c>
      <c r="P178" s="211" t="s">
        <v>567</v>
      </c>
      <c r="Q178" s="211" t="s">
        <v>43</v>
      </c>
      <c r="R178" s="211"/>
      <c r="S178" s="211"/>
    </row>
    <row r="179" ht="17" customHeight="1" spans="1:19">
      <c r="A179" s="117">
        <v>1</v>
      </c>
      <c r="B179" s="118" t="s">
        <v>568</v>
      </c>
      <c r="C179" s="119" t="s">
        <v>569</v>
      </c>
      <c r="D179" s="119">
        <v>2</v>
      </c>
      <c r="E179" s="119" t="s">
        <v>122</v>
      </c>
      <c r="F179" s="188"/>
      <c r="G179" s="188"/>
      <c r="H179" s="189">
        <v>278</v>
      </c>
      <c r="I179" s="189">
        <v>556</v>
      </c>
      <c r="J179" s="208" t="s">
        <v>570</v>
      </c>
      <c r="K179" s="209">
        <v>18326111985</v>
      </c>
      <c r="L179" s="188" t="s">
        <v>571</v>
      </c>
      <c r="M179" s="212" t="s">
        <v>572</v>
      </c>
      <c r="N179" s="212" t="s">
        <v>42</v>
      </c>
      <c r="O179" s="211" t="s">
        <v>573</v>
      </c>
      <c r="P179" s="211" t="s">
        <v>43</v>
      </c>
      <c r="Q179" s="211" t="s">
        <v>43</v>
      </c>
      <c r="R179" s="211"/>
      <c r="S179" s="211"/>
    </row>
    <row r="180" ht="17" customHeight="1" spans="1:19">
      <c r="A180" s="117">
        <v>2</v>
      </c>
      <c r="B180" s="118" t="s">
        <v>319</v>
      </c>
      <c r="C180" s="119" t="s">
        <v>574</v>
      </c>
      <c r="D180" s="119">
        <v>2</v>
      </c>
      <c r="E180" s="119" t="s">
        <v>283</v>
      </c>
      <c r="F180" s="188"/>
      <c r="G180" s="188"/>
      <c r="H180" s="189">
        <v>385</v>
      </c>
      <c r="I180" s="189">
        <v>770</v>
      </c>
      <c r="J180" s="208" t="s">
        <v>570</v>
      </c>
      <c r="K180" s="209">
        <v>18326111985</v>
      </c>
      <c r="L180" s="188" t="s">
        <v>575</v>
      </c>
      <c r="M180" s="212" t="s">
        <v>576</v>
      </c>
      <c r="N180" s="212" t="s">
        <v>42</v>
      </c>
      <c r="O180" s="211" t="s">
        <v>577</v>
      </c>
      <c r="P180" s="211" t="s">
        <v>43</v>
      </c>
      <c r="Q180" s="211" t="s">
        <v>43</v>
      </c>
      <c r="R180" s="211"/>
      <c r="S180" s="211"/>
    </row>
    <row r="181" ht="17" customHeight="1" spans="1:19">
      <c r="A181" s="117">
        <v>3</v>
      </c>
      <c r="B181" s="118" t="s">
        <v>578</v>
      </c>
      <c r="C181" s="119" t="s">
        <v>579</v>
      </c>
      <c r="D181" s="119">
        <v>4</v>
      </c>
      <c r="E181" s="119" t="s">
        <v>283</v>
      </c>
      <c r="F181" s="188"/>
      <c r="G181" s="188"/>
      <c r="H181" s="189">
        <v>935</v>
      </c>
      <c r="I181" s="189">
        <v>3740</v>
      </c>
      <c r="J181" s="208" t="s">
        <v>570</v>
      </c>
      <c r="K181" s="209">
        <v>18326111985</v>
      </c>
      <c r="L181" s="188" t="s">
        <v>580</v>
      </c>
      <c r="M181" s="212" t="s">
        <v>581</v>
      </c>
      <c r="N181" s="212" t="s">
        <v>42</v>
      </c>
      <c r="O181" s="211" t="s">
        <v>582</v>
      </c>
      <c r="P181" s="211" t="s">
        <v>343</v>
      </c>
      <c r="Q181" s="211" t="s">
        <v>43</v>
      </c>
      <c r="R181" s="211"/>
      <c r="S181" s="211"/>
    </row>
    <row r="182" ht="17" customHeight="1" spans="1:19">
      <c r="A182" s="117">
        <v>4</v>
      </c>
      <c r="B182" s="118" t="s">
        <v>583</v>
      </c>
      <c r="C182" s="119" t="s">
        <v>584</v>
      </c>
      <c r="D182" s="119">
        <v>1</v>
      </c>
      <c r="E182" s="119" t="s">
        <v>76</v>
      </c>
      <c r="F182" s="188"/>
      <c r="G182" s="188"/>
      <c r="H182" s="189">
        <v>39800</v>
      </c>
      <c r="I182" s="189">
        <v>39800</v>
      </c>
      <c r="J182" s="208" t="s">
        <v>570</v>
      </c>
      <c r="K182" s="209">
        <v>18326111985</v>
      </c>
      <c r="L182" s="188" t="s">
        <v>585</v>
      </c>
      <c r="M182" s="212" t="s">
        <v>586</v>
      </c>
      <c r="N182" s="212" t="s">
        <v>42</v>
      </c>
      <c r="O182" s="211" t="s">
        <v>587</v>
      </c>
      <c r="P182" s="211" t="s">
        <v>43</v>
      </c>
      <c r="Q182" s="211" t="s">
        <v>43</v>
      </c>
      <c r="R182" s="211"/>
      <c r="S182" s="211"/>
    </row>
    <row r="183" ht="17" customHeight="1" spans="1:19">
      <c r="A183" s="117">
        <v>5</v>
      </c>
      <c r="B183" s="118" t="s">
        <v>588</v>
      </c>
      <c r="C183" s="119" t="s">
        <v>589</v>
      </c>
      <c r="D183" s="119">
        <v>4</v>
      </c>
      <c r="E183" s="119" t="s">
        <v>76</v>
      </c>
      <c r="F183" s="188"/>
      <c r="G183" s="188"/>
      <c r="H183" s="189">
        <v>12</v>
      </c>
      <c r="I183" s="189">
        <v>48</v>
      </c>
      <c r="J183" s="208" t="s">
        <v>570</v>
      </c>
      <c r="K183" s="209">
        <v>18326111985</v>
      </c>
      <c r="L183" s="188" t="s">
        <v>590</v>
      </c>
      <c r="M183" s="212" t="s">
        <v>591</v>
      </c>
      <c r="N183" s="212" t="s">
        <v>42</v>
      </c>
      <c r="O183" s="211" t="s">
        <v>592</v>
      </c>
      <c r="P183" s="211" t="s">
        <v>343</v>
      </c>
      <c r="Q183" s="211" t="s">
        <v>43</v>
      </c>
      <c r="R183" s="211"/>
      <c r="S183" s="211"/>
    </row>
    <row r="184" ht="17" customHeight="1" spans="1:19">
      <c r="A184" s="117">
        <v>6</v>
      </c>
      <c r="B184" s="118" t="s">
        <v>593</v>
      </c>
      <c r="C184" s="119" t="s">
        <v>594</v>
      </c>
      <c r="D184" s="119">
        <v>4</v>
      </c>
      <c r="E184" s="119" t="s">
        <v>283</v>
      </c>
      <c r="F184" s="188"/>
      <c r="G184" s="188"/>
      <c r="H184" s="189">
        <v>155</v>
      </c>
      <c r="I184" s="189">
        <v>620</v>
      </c>
      <c r="J184" s="208" t="s">
        <v>570</v>
      </c>
      <c r="K184" s="209">
        <v>18326111985</v>
      </c>
      <c r="L184" s="188" t="s">
        <v>595</v>
      </c>
      <c r="M184" s="212" t="s">
        <v>596</v>
      </c>
      <c r="N184" s="212" t="s">
        <v>42</v>
      </c>
      <c r="O184" s="211" t="s">
        <v>592</v>
      </c>
      <c r="P184" s="211" t="s">
        <v>343</v>
      </c>
      <c r="Q184" s="211" t="s">
        <v>43</v>
      </c>
      <c r="R184" s="211"/>
      <c r="S184" s="211"/>
    </row>
    <row r="185" ht="17" customHeight="1" spans="1:19">
      <c r="A185" s="117">
        <v>7</v>
      </c>
      <c r="B185" s="118" t="s">
        <v>597</v>
      </c>
      <c r="C185" s="119" t="s">
        <v>598</v>
      </c>
      <c r="D185" s="119">
        <v>4</v>
      </c>
      <c r="E185" s="119" t="s">
        <v>283</v>
      </c>
      <c r="F185" s="188"/>
      <c r="G185" s="188"/>
      <c r="H185" s="189">
        <v>85</v>
      </c>
      <c r="I185" s="189">
        <v>340</v>
      </c>
      <c r="J185" s="208" t="s">
        <v>570</v>
      </c>
      <c r="K185" s="209">
        <v>18326111985</v>
      </c>
      <c r="L185" s="188" t="s">
        <v>599</v>
      </c>
      <c r="M185" s="212" t="s">
        <v>600</v>
      </c>
      <c r="N185" s="212" t="s">
        <v>42</v>
      </c>
      <c r="O185" s="211" t="s">
        <v>592</v>
      </c>
      <c r="P185" s="211" t="s">
        <v>343</v>
      </c>
      <c r="Q185" s="211" t="s">
        <v>43</v>
      </c>
      <c r="R185" s="211"/>
      <c r="S185" s="211"/>
    </row>
    <row r="186" ht="17" customHeight="1" spans="1:19">
      <c r="A186" s="117">
        <v>8</v>
      </c>
      <c r="B186" s="118" t="s">
        <v>597</v>
      </c>
      <c r="C186" s="119" t="s">
        <v>601</v>
      </c>
      <c r="D186" s="119">
        <v>4</v>
      </c>
      <c r="E186" s="119" t="s">
        <v>283</v>
      </c>
      <c r="F186" s="188"/>
      <c r="G186" s="188"/>
      <c r="H186" s="189">
        <v>85</v>
      </c>
      <c r="I186" s="189">
        <v>340</v>
      </c>
      <c r="J186" s="208" t="s">
        <v>570</v>
      </c>
      <c r="K186" s="209">
        <v>18326111985</v>
      </c>
      <c r="L186" s="188" t="s">
        <v>599</v>
      </c>
      <c r="M186" s="212" t="s">
        <v>602</v>
      </c>
      <c r="N186" s="212" t="s">
        <v>42</v>
      </c>
      <c r="O186" s="211" t="s">
        <v>592</v>
      </c>
      <c r="P186" s="211" t="s">
        <v>343</v>
      </c>
      <c r="Q186" s="211" t="s">
        <v>43</v>
      </c>
      <c r="R186" s="211"/>
      <c r="S186" s="211"/>
    </row>
    <row r="187" ht="17" customHeight="1" spans="1:19">
      <c r="A187" s="117">
        <v>9</v>
      </c>
      <c r="B187" s="118" t="s">
        <v>603</v>
      </c>
      <c r="C187" s="119" t="s">
        <v>604</v>
      </c>
      <c r="D187" s="119">
        <v>20</v>
      </c>
      <c r="E187" s="119" t="s">
        <v>283</v>
      </c>
      <c r="F187" s="188"/>
      <c r="G187" s="188"/>
      <c r="H187" s="189">
        <v>3.2</v>
      </c>
      <c r="I187" s="189">
        <v>64</v>
      </c>
      <c r="J187" s="208" t="s">
        <v>570</v>
      </c>
      <c r="K187" s="209">
        <v>18326111985</v>
      </c>
      <c r="L187" s="188" t="s">
        <v>605</v>
      </c>
      <c r="M187" s="212" t="s">
        <v>606</v>
      </c>
      <c r="N187" s="212" t="s">
        <v>42</v>
      </c>
      <c r="O187" s="211" t="s">
        <v>592</v>
      </c>
      <c r="P187" s="211" t="s">
        <v>343</v>
      </c>
      <c r="Q187" s="211" t="s">
        <v>43</v>
      </c>
      <c r="R187" s="211"/>
      <c r="S187" s="211"/>
    </row>
    <row r="188" ht="17" customHeight="1" spans="1:19">
      <c r="A188" s="117">
        <v>10</v>
      </c>
      <c r="B188" s="118" t="s">
        <v>607</v>
      </c>
      <c r="C188" s="119" t="s">
        <v>608</v>
      </c>
      <c r="D188" s="119">
        <v>10</v>
      </c>
      <c r="E188" s="119" t="s">
        <v>283</v>
      </c>
      <c r="F188" s="188"/>
      <c r="G188" s="188"/>
      <c r="H188" s="189">
        <v>40</v>
      </c>
      <c r="I188" s="189">
        <v>400</v>
      </c>
      <c r="J188" s="208" t="s">
        <v>570</v>
      </c>
      <c r="K188" s="209">
        <v>18326111985</v>
      </c>
      <c r="L188" s="188" t="s">
        <v>605</v>
      </c>
      <c r="M188" s="212" t="s">
        <v>609</v>
      </c>
      <c r="N188" s="212" t="s">
        <v>42</v>
      </c>
      <c r="O188" s="211" t="s">
        <v>610</v>
      </c>
      <c r="P188" s="211" t="s">
        <v>43</v>
      </c>
      <c r="Q188" s="211" t="s">
        <v>43</v>
      </c>
      <c r="R188" s="211"/>
      <c r="S188" s="211"/>
    </row>
    <row r="189" ht="17" customHeight="1" spans="1:19">
      <c r="A189" s="117">
        <v>11</v>
      </c>
      <c r="B189" s="118" t="s">
        <v>607</v>
      </c>
      <c r="C189" s="119" t="s">
        <v>611</v>
      </c>
      <c r="D189" s="119">
        <v>20</v>
      </c>
      <c r="E189" s="119" t="s">
        <v>283</v>
      </c>
      <c r="F189" s="188"/>
      <c r="G189" s="188"/>
      <c r="H189" s="189">
        <v>40</v>
      </c>
      <c r="I189" s="189">
        <v>800</v>
      </c>
      <c r="J189" s="208" t="s">
        <v>570</v>
      </c>
      <c r="K189" s="209">
        <v>18326111985</v>
      </c>
      <c r="L189" s="188" t="s">
        <v>605</v>
      </c>
      <c r="M189" s="212" t="s">
        <v>612</v>
      </c>
      <c r="N189" s="212" t="s">
        <v>42</v>
      </c>
      <c r="O189" s="211" t="s">
        <v>610</v>
      </c>
      <c r="P189" s="211" t="s">
        <v>43</v>
      </c>
      <c r="Q189" s="211" t="s">
        <v>43</v>
      </c>
      <c r="R189" s="211"/>
      <c r="S189" s="211"/>
    </row>
    <row r="190" ht="17" customHeight="1" spans="1:19">
      <c r="A190" s="117">
        <v>12</v>
      </c>
      <c r="B190" s="118" t="s">
        <v>613</v>
      </c>
      <c r="C190" s="119" t="s">
        <v>614</v>
      </c>
      <c r="D190" s="119">
        <v>1</v>
      </c>
      <c r="E190" s="119" t="s">
        <v>76</v>
      </c>
      <c r="F190" s="188"/>
      <c r="G190" s="188"/>
      <c r="H190" s="189">
        <v>60800</v>
      </c>
      <c r="I190" s="189">
        <v>60800</v>
      </c>
      <c r="J190" s="208" t="s">
        <v>570</v>
      </c>
      <c r="K190" s="209">
        <v>18326111985</v>
      </c>
      <c r="L190" s="188" t="s">
        <v>615</v>
      </c>
      <c r="M190" s="212" t="s">
        <v>616</v>
      </c>
      <c r="N190" s="212" t="s">
        <v>42</v>
      </c>
      <c r="O190" s="211" t="s">
        <v>617</v>
      </c>
      <c r="P190" s="211" t="s">
        <v>43</v>
      </c>
      <c r="Q190" s="211" t="s">
        <v>43</v>
      </c>
      <c r="R190" s="211"/>
      <c r="S190" s="211"/>
    </row>
    <row r="191" ht="17" customHeight="1" spans="1:19">
      <c r="A191" s="117">
        <v>13</v>
      </c>
      <c r="B191" s="118" t="s">
        <v>613</v>
      </c>
      <c r="C191" s="119" t="s">
        <v>618</v>
      </c>
      <c r="D191" s="119">
        <v>1</v>
      </c>
      <c r="E191" s="119" t="s">
        <v>76</v>
      </c>
      <c r="F191" s="188"/>
      <c r="G191" s="188"/>
      <c r="H191" s="189">
        <v>59950</v>
      </c>
      <c r="I191" s="189">
        <v>59950</v>
      </c>
      <c r="J191" s="208" t="s">
        <v>570</v>
      </c>
      <c r="K191" s="209">
        <v>18326111985</v>
      </c>
      <c r="L191" s="188" t="s">
        <v>615</v>
      </c>
      <c r="M191" s="212" t="s">
        <v>619</v>
      </c>
      <c r="N191" s="212" t="s">
        <v>42</v>
      </c>
      <c r="O191" s="211" t="s">
        <v>617</v>
      </c>
      <c r="P191" s="211" t="s">
        <v>43</v>
      </c>
      <c r="Q191" s="211" t="s">
        <v>43</v>
      </c>
      <c r="R191" s="211"/>
      <c r="S191" s="211"/>
    </row>
    <row r="192" ht="17" customHeight="1" spans="1:19">
      <c r="A192" s="117">
        <v>14</v>
      </c>
      <c r="B192" s="118" t="s">
        <v>620</v>
      </c>
      <c r="C192" s="119" t="s">
        <v>621</v>
      </c>
      <c r="D192" s="119">
        <v>2</v>
      </c>
      <c r="E192" s="119" t="s">
        <v>76</v>
      </c>
      <c r="F192" s="188"/>
      <c r="G192" s="188"/>
      <c r="H192" s="189">
        <v>2600</v>
      </c>
      <c r="I192" s="189">
        <v>5200</v>
      </c>
      <c r="J192" s="208" t="s">
        <v>570</v>
      </c>
      <c r="K192" s="209">
        <v>18326111985</v>
      </c>
      <c r="L192" s="188" t="s">
        <v>622</v>
      </c>
      <c r="M192" s="212" t="s">
        <v>623</v>
      </c>
      <c r="N192" s="212" t="s">
        <v>42</v>
      </c>
      <c r="O192" s="211" t="s">
        <v>577</v>
      </c>
      <c r="P192" s="211" t="s">
        <v>43</v>
      </c>
      <c r="Q192" s="211" t="s">
        <v>43</v>
      </c>
      <c r="R192" s="211"/>
      <c r="S192" s="211"/>
    </row>
    <row r="193" ht="17" customHeight="1" spans="1:19">
      <c r="A193" s="117">
        <v>15</v>
      </c>
      <c r="B193" s="118" t="s">
        <v>620</v>
      </c>
      <c r="C193" s="119" t="s">
        <v>624</v>
      </c>
      <c r="D193" s="119">
        <v>2</v>
      </c>
      <c r="E193" s="119" t="s">
        <v>76</v>
      </c>
      <c r="F193" s="188"/>
      <c r="G193" s="188"/>
      <c r="H193" s="189">
        <v>8920</v>
      </c>
      <c r="I193" s="189">
        <v>17840</v>
      </c>
      <c r="J193" s="208" t="s">
        <v>570</v>
      </c>
      <c r="K193" s="209">
        <v>18326111985</v>
      </c>
      <c r="L193" s="188" t="s">
        <v>625</v>
      </c>
      <c r="M193" s="212" t="s">
        <v>626</v>
      </c>
      <c r="N193" s="212" t="s">
        <v>42</v>
      </c>
      <c r="O193" s="211" t="s">
        <v>577</v>
      </c>
      <c r="P193" s="211" t="s">
        <v>43</v>
      </c>
      <c r="Q193" s="211" t="s">
        <v>43</v>
      </c>
      <c r="R193" s="211"/>
      <c r="S193" s="211"/>
    </row>
    <row r="194" ht="17" customHeight="1" spans="1:19">
      <c r="A194" s="117">
        <v>16</v>
      </c>
      <c r="B194" s="118" t="s">
        <v>627</v>
      </c>
      <c r="C194" s="119" t="s">
        <v>628</v>
      </c>
      <c r="D194" s="119">
        <v>1</v>
      </c>
      <c r="E194" s="119" t="s">
        <v>76</v>
      </c>
      <c r="F194" s="188"/>
      <c r="G194" s="188"/>
      <c r="H194" s="189">
        <v>4080</v>
      </c>
      <c r="I194" s="189">
        <v>4080</v>
      </c>
      <c r="J194" s="208" t="s">
        <v>570</v>
      </c>
      <c r="K194" s="209">
        <v>18326111985</v>
      </c>
      <c r="L194" s="188">
        <v>8504329000</v>
      </c>
      <c r="M194" s="212" t="s">
        <v>629</v>
      </c>
      <c r="N194" s="212" t="s">
        <v>42</v>
      </c>
      <c r="O194" s="211" t="s">
        <v>577</v>
      </c>
      <c r="P194" s="211" t="s">
        <v>43</v>
      </c>
      <c r="Q194" s="211" t="s">
        <v>43</v>
      </c>
      <c r="R194" s="211"/>
      <c r="S194" s="211"/>
    </row>
    <row r="195" ht="17" customHeight="1" spans="1:19">
      <c r="A195" s="117">
        <v>17</v>
      </c>
      <c r="B195" s="118" t="s">
        <v>627</v>
      </c>
      <c r="C195" s="119" t="s">
        <v>630</v>
      </c>
      <c r="D195" s="119">
        <v>1</v>
      </c>
      <c r="E195" s="119" t="s">
        <v>283</v>
      </c>
      <c r="F195" s="188"/>
      <c r="G195" s="188"/>
      <c r="H195" s="189">
        <v>4080</v>
      </c>
      <c r="I195" s="189">
        <v>4080</v>
      </c>
      <c r="J195" s="208" t="s">
        <v>570</v>
      </c>
      <c r="K195" s="209">
        <v>18326111985</v>
      </c>
      <c r="L195" s="188" t="s">
        <v>622</v>
      </c>
      <c r="M195" s="212" t="s">
        <v>631</v>
      </c>
      <c r="N195" s="212" t="s">
        <v>42</v>
      </c>
      <c r="O195" s="211" t="s">
        <v>577</v>
      </c>
      <c r="P195" s="211" t="s">
        <v>43</v>
      </c>
      <c r="Q195" s="211" t="s">
        <v>43</v>
      </c>
      <c r="R195" s="211"/>
      <c r="S195" s="211"/>
    </row>
    <row r="196" ht="17" customHeight="1" spans="1:19">
      <c r="A196" s="117">
        <v>18</v>
      </c>
      <c r="B196" s="118" t="s">
        <v>319</v>
      </c>
      <c r="C196" s="119" t="s">
        <v>632</v>
      </c>
      <c r="D196" s="119">
        <v>3</v>
      </c>
      <c r="E196" s="119" t="s">
        <v>76</v>
      </c>
      <c r="F196" s="188"/>
      <c r="G196" s="188"/>
      <c r="H196" s="189">
        <v>2550</v>
      </c>
      <c r="I196" s="189">
        <v>7650</v>
      </c>
      <c r="J196" s="208" t="s">
        <v>570</v>
      </c>
      <c r="K196" s="209">
        <v>18326111985</v>
      </c>
      <c r="L196" s="188" t="s">
        <v>633</v>
      </c>
      <c r="M196" s="212" t="s">
        <v>634</v>
      </c>
      <c r="N196" s="212" t="s">
        <v>42</v>
      </c>
      <c r="O196" s="211" t="s">
        <v>577</v>
      </c>
      <c r="P196" s="211" t="s">
        <v>43</v>
      </c>
      <c r="Q196" s="211" t="s">
        <v>43</v>
      </c>
      <c r="R196" s="211"/>
      <c r="S196" s="211"/>
    </row>
    <row r="197" ht="17" customHeight="1" spans="1:19">
      <c r="A197" s="117">
        <v>19</v>
      </c>
      <c r="B197" s="118" t="s">
        <v>635</v>
      </c>
      <c r="C197" s="119" t="s">
        <v>636</v>
      </c>
      <c r="D197" s="119">
        <v>3</v>
      </c>
      <c r="E197" s="119" t="s">
        <v>283</v>
      </c>
      <c r="F197" s="188"/>
      <c r="G197" s="188"/>
      <c r="H197" s="189">
        <v>3400</v>
      </c>
      <c r="I197" s="189">
        <v>10200</v>
      </c>
      <c r="J197" s="208" t="s">
        <v>570</v>
      </c>
      <c r="K197" s="209">
        <v>18326111985</v>
      </c>
      <c r="L197" s="188" t="s">
        <v>637</v>
      </c>
      <c r="M197" s="212" t="s">
        <v>638</v>
      </c>
      <c r="N197" s="212" t="s">
        <v>42</v>
      </c>
      <c r="O197" s="211" t="s">
        <v>639</v>
      </c>
      <c r="P197" s="211" t="s">
        <v>43</v>
      </c>
      <c r="Q197" s="211" t="s">
        <v>43</v>
      </c>
      <c r="R197" s="211"/>
      <c r="S197" s="211"/>
    </row>
    <row r="198" ht="17" customHeight="1" spans="1:19">
      <c r="A198" s="117">
        <v>20</v>
      </c>
      <c r="B198" s="118" t="s">
        <v>640</v>
      </c>
      <c r="C198" s="119" t="s">
        <v>641</v>
      </c>
      <c r="D198" s="119">
        <v>3</v>
      </c>
      <c r="E198" s="119" t="s">
        <v>283</v>
      </c>
      <c r="F198" s="188"/>
      <c r="G198" s="188"/>
      <c r="H198" s="189">
        <v>52</v>
      </c>
      <c r="I198" s="189">
        <v>156</v>
      </c>
      <c r="J198" s="208" t="s">
        <v>570</v>
      </c>
      <c r="K198" s="209">
        <v>18326111985</v>
      </c>
      <c r="L198" s="188" t="s">
        <v>642</v>
      </c>
      <c r="M198" s="212" t="s">
        <v>643</v>
      </c>
      <c r="N198" s="212" t="s">
        <v>42</v>
      </c>
      <c r="O198" s="211" t="s">
        <v>566</v>
      </c>
      <c r="P198" s="211" t="s">
        <v>343</v>
      </c>
      <c r="Q198" s="211" t="s">
        <v>43</v>
      </c>
      <c r="R198" s="211"/>
      <c r="S198" s="211"/>
    </row>
    <row r="199" ht="17" customHeight="1" spans="1:19">
      <c r="A199" s="117">
        <v>21</v>
      </c>
      <c r="B199" s="118" t="s">
        <v>644</v>
      </c>
      <c r="C199" s="119" t="s">
        <v>645</v>
      </c>
      <c r="D199" s="119">
        <v>10</v>
      </c>
      <c r="E199" s="119" t="s">
        <v>283</v>
      </c>
      <c r="F199" s="188"/>
      <c r="G199" s="188"/>
      <c r="H199" s="189">
        <v>98</v>
      </c>
      <c r="I199" s="189">
        <v>980</v>
      </c>
      <c r="J199" s="208" t="s">
        <v>570</v>
      </c>
      <c r="K199" s="209">
        <v>18326111985</v>
      </c>
      <c r="L199" s="188" t="s">
        <v>646</v>
      </c>
      <c r="M199" s="212" t="s">
        <v>647</v>
      </c>
      <c r="N199" s="212" t="s">
        <v>42</v>
      </c>
      <c r="O199" s="211" t="s">
        <v>582</v>
      </c>
      <c r="P199" s="211" t="s">
        <v>343</v>
      </c>
      <c r="Q199" s="211" t="s">
        <v>43</v>
      </c>
      <c r="R199" s="211"/>
      <c r="S199" s="211"/>
    </row>
    <row r="200" ht="17" customHeight="1" spans="1:19">
      <c r="A200" s="117">
        <v>22</v>
      </c>
      <c r="B200" s="118" t="s">
        <v>648</v>
      </c>
      <c r="C200" s="119" t="s">
        <v>649</v>
      </c>
      <c r="D200" s="119">
        <v>4</v>
      </c>
      <c r="E200" s="119" t="s">
        <v>39</v>
      </c>
      <c r="F200" s="188"/>
      <c r="G200" s="188"/>
      <c r="H200" s="189">
        <v>3500</v>
      </c>
      <c r="I200" s="189">
        <v>14000</v>
      </c>
      <c r="J200" s="208" t="s">
        <v>570</v>
      </c>
      <c r="K200" s="209">
        <v>18326111985</v>
      </c>
      <c r="L200" s="188" t="s">
        <v>650</v>
      </c>
      <c r="M200" s="212" t="s">
        <v>651</v>
      </c>
      <c r="N200" s="212" t="s">
        <v>42</v>
      </c>
      <c r="O200" s="211" t="s">
        <v>652</v>
      </c>
      <c r="P200" s="211" t="s">
        <v>43</v>
      </c>
      <c r="Q200" s="211" t="s">
        <v>43</v>
      </c>
      <c r="R200" s="211"/>
      <c r="S200" s="211"/>
    </row>
    <row r="201" ht="17" customHeight="1" spans="1:19">
      <c r="A201" s="117">
        <v>23</v>
      </c>
      <c r="B201" s="118" t="s">
        <v>648</v>
      </c>
      <c r="C201" s="119" t="s">
        <v>653</v>
      </c>
      <c r="D201" s="119">
        <v>4</v>
      </c>
      <c r="E201" s="119" t="s">
        <v>39</v>
      </c>
      <c r="F201" s="188"/>
      <c r="G201" s="188"/>
      <c r="H201" s="189">
        <v>3800</v>
      </c>
      <c r="I201" s="189">
        <v>15200</v>
      </c>
      <c r="J201" s="208" t="s">
        <v>570</v>
      </c>
      <c r="K201" s="209">
        <v>18326111985</v>
      </c>
      <c r="L201" s="188">
        <v>8505200000</v>
      </c>
      <c r="M201" s="212" t="s">
        <v>654</v>
      </c>
      <c r="N201" s="212" t="s">
        <v>42</v>
      </c>
      <c r="O201" s="211" t="s">
        <v>652</v>
      </c>
      <c r="P201" s="211" t="s">
        <v>43</v>
      </c>
      <c r="Q201" s="211" t="s">
        <v>43</v>
      </c>
      <c r="R201" s="211"/>
      <c r="S201" s="211"/>
    </row>
    <row r="202" ht="17" customHeight="1" spans="1:19">
      <c r="A202" s="117">
        <v>24</v>
      </c>
      <c r="B202" s="118" t="s">
        <v>648</v>
      </c>
      <c r="C202" s="119" t="s">
        <v>655</v>
      </c>
      <c r="D202" s="119">
        <v>4</v>
      </c>
      <c r="E202" s="119" t="s">
        <v>39</v>
      </c>
      <c r="F202" s="188"/>
      <c r="G202" s="188"/>
      <c r="H202" s="189">
        <v>900</v>
      </c>
      <c r="I202" s="189">
        <v>3600</v>
      </c>
      <c r="J202" s="208" t="s">
        <v>570</v>
      </c>
      <c r="K202" s="209">
        <v>18326111985</v>
      </c>
      <c r="L202" s="188" t="s">
        <v>650</v>
      </c>
      <c r="M202" s="212" t="s">
        <v>656</v>
      </c>
      <c r="N202" s="212" t="s">
        <v>657</v>
      </c>
      <c r="O202" s="211" t="s">
        <v>658</v>
      </c>
      <c r="P202" s="211" t="s">
        <v>43</v>
      </c>
      <c r="Q202" s="211" t="s">
        <v>43</v>
      </c>
      <c r="R202" s="211"/>
      <c r="S202" s="211"/>
    </row>
    <row r="203" ht="17" customHeight="1" spans="1:19">
      <c r="A203" s="117">
        <v>25</v>
      </c>
      <c r="B203" s="118" t="s">
        <v>607</v>
      </c>
      <c r="C203" s="119" t="s">
        <v>659</v>
      </c>
      <c r="D203" s="119">
        <v>20</v>
      </c>
      <c r="E203" s="119" t="s">
        <v>283</v>
      </c>
      <c r="F203" s="188"/>
      <c r="G203" s="188"/>
      <c r="H203" s="189">
        <v>125</v>
      </c>
      <c r="I203" s="189">
        <v>2500</v>
      </c>
      <c r="J203" s="208" t="s">
        <v>570</v>
      </c>
      <c r="K203" s="209">
        <v>18326111985</v>
      </c>
      <c r="L203" s="188" t="s">
        <v>605</v>
      </c>
      <c r="M203" s="212" t="s">
        <v>660</v>
      </c>
      <c r="N203" s="212" t="s">
        <v>42</v>
      </c>
      <c r="O203" s="211" t="s">
        <v>610</v>
      </c>
      <c r="P203" s="211" t="s">
        <v>43</v>
      </c>
      <c r="Q203" s="211" t="s">
        <v>43</v>
      </c>
      <c r="R203" s="211"/>
      <c r="S203" s="211"/>
    </row>
    <row r="204" ht="17" customHeight="1" spans="1:19">
      <c r="A204" s="117">
        <v>26</v>
      </c>
      <c r="B204" s="118" t="s">
        <v>661</v>
      </c>
      <c r="C204" s="119" t="s">
        <v>662</v>
      </c>
      <c r="D204" s="119">
        <v>2</v>
      </c>
      <c r="E204" s="119" t="s">
        <v>122</v>
      </c>
      <c r="F204" s="188"/>
      <c r="G204" s="188"/>
      <c r="H204" s="189">
        <v>3400</v>
      </c>
      <c r="I204" s="189">
        <v>6800</v>
      </c>
      <c r="J204" s="208" t="s">
        <v>570</v>
      </c>
      <c r="K204" s="209">
        <v>18326111985</v>
      </c>
      <c r="L204" s="188">
        <v>9028301400</v>
      </c>
      <c r="M204" s="212" t="s">
        <v>663</v>
      </c>
      <c r="N204" s="212" t="s">
        <v>42</v>
      </c>
      <c r="O204" s="211" t="s">
        <v>664</v>
      </c>
      <c r="P204" s="211" t="s">
        <v>43</v>
      </c>
      <c r="Q204" s="211" t="s">
        <v>43</v>
      </c>
      <c r="R204" s="211"/>
      <c r="S204" s="211"/>
    </row>
    <row r="205" ht="17" customHeight="1" spans="1:19">
      <c r="A205" s="117">
        <v>27</v>
      </c>
      <c r="B205" s="118" t="s">
        <v>665</v>
      </c>
      <c r="C205" s="119" t="s">
        <v>666</v>
      </c>
      <c r="D205" s="119">
        <v>2</v>
      </c>
      <c r="E205" s="119" t="s">
        <v>122</v>
      </c>
      <c r="F205" s="188"/>
      <c r="G205" s="188"/>
      <c r="H205" s="189">
        <v>6800</v>
      </c>
      <c r="I205" s="189">
        <v>13600</v>
      </c>
      <c r="J205" s="208" t="s">
        <v>570</v>
      </c>
      <c r="K205" s="209">
        <v>18326111985</v>
      </c>
      <c r="L205" s="188">
        <v>9028301400</v>
      </c>
      <c r="M205" s="212" t="s">
        <v>667</v>
      </c>
      <c r="N205" s="212" t="s">
        <v>42</v>
      </c>
      <c r="O205" s="211" t="s">
        <v>664</v>
      </c>
      <c r="P205" s="211" t="s">
        <v>43</v>
      </c>
      <c r="Q205" s="211" t="s">
        <v>43</v>
      </c>
      <c r="R205" s="211"/>
      <c r="S205" s="211"/>
    </row>
    <row r="206" ht="17" customHeight="1" spans="1:19">
      <c r="A206" s="117">
        <v>28</v>
      </c>
      <c r="B206" s="118" t="s">
        <v>635</v>
      </c>
      <c r="C206" s="119" t="s">
        <v>668</v>
      </c>
      <c r="D206" s="119">
        <v>2</v>
      </c>
      <c r="E206" s="119" t="s">
        <v>283</v>
      </c>
      <c r="F206" s="188"/>
      <c r="G206" s="188"/>
      <c r="H206" s="189">
        <v>2000</v>
      </c>
      <c r="I206" s="189">
        <v>4000</v>
      </c>
      <c r="J206" s="208" t="s">
        <v>570</v>
      </c>
      <c r="K206" s="209">
        <v>18326111985</v>
      </c>
      <c r="L206" s="188" t="s">
        <v>637</v>
      </c>
      <c r="M206" s="212" t="s">
        <v>669</v>
      </c>
      <c r="N206" s="212" t="s">
        <v>42</v>
      </c>
      <c r="O206" s="211" t="s">
        <v>639</v>
      </c>
      <c r="P206" s="211" t="s">
        <v>43</v>
      </c>
      <c r="Q206" s="211" t="s">
        <v>43</v>
      </c>
      <c r="R206" s="211"/>
      <c r="S206" s="211"/>
    </row>
    <row r="207" ht="17" customHeight="1" spans="1:19">
      <c r="A207" s="117">
        <v>29</v>
      </c>
      <c r="B207" s="118" t="s">
        <v>670</v>
      </c>
      <c r="C207" s="119" t="s">
        <v>671</v>
      </c>
      <c r="D207" s="119">
        <v>10</v>
      </c>
      <c r="E207" s="119" t="s">
        <v>283</v>
      </c>
      <c r="F207" s="188"/>
      <c r="G207" s="188"/>
      <c r="H207" s="189">
        <v>2.8</v>
      </c>
      <c r="I207" s="189">
        <v>28</v>
      </c>
      <c r="J207" s="208" t="s">
        <v>570</v>
      </c>
      <c r="K207" s="209">
        <v>18326111985</v>
      </c>
      <c r="L207" s="188" t="s">
        <v>672</v>
      </c>
      <c r="M207" s="212" t="s">
        <v>673</v>
      </c>
      <c r="N207" s="212" t="s">
        <v>42</v>
      </c>
      <c r="O207" s="211" t="s">
        <v>610</v>
      </c>
      <c r="P207" s="211" t="s">
        <v>43</v>
      </c>
      <c r="Q207" s="211" t="s">
        <v>43</v>
      </c>
      <c r="R207" s="211"/>
      <c r="S207" s="211"/>
    </row>
    <row r="208" ht="17" customHeight="1" spans="1:19">
      <c r="A208" s="117">
        <v>30</v>
      </c>
      <c r="B208" s="118" t="s">
        <v>674</v>
      </c>
      <c r="C208" s="119" t="s">
        <v>675</v>
      </c>
      <c r="D208" s="119">
        <v>1</v>
      </c>
      <c r="E208" s="119" t="s">
        <v>122</v>
      </c>
      <c r="F208" s="188"/>
      <c r="G208" s="188"/>
      <c r="H208" s="189">
        <v>3800</v>
      </c>
      <c r="I208" s="189">
        <v>3800</v>
      </c>
      <c r="J208" s="208" t="s">
        <v>570</v>
      </c>
      <c r="K208" s="209">
        <v>18326111985</v>
      </c>
      <c r="L208" s="188">
        <v>8537109090</v>
      </c>
      <c r="M208" s="212" t="s">
        <v>676</v>
      </c>
      <c r="N208" s="212" t="s">
        <v>42</v>
      </c>
      <c r="O208" s="211" t="s">
        <v>677</v>
      </c>
      <c r="P208" s="211" t="s">
        <v>43</v>
      </c>
      <c r="Q208" s="211" t="s">
        <v>43</v>
      </c>
      <c r="R208" s="211"/>
      <c r="S208" s="211"/>
    </row>
    <row r="209" ht="17" customHeight="1" spans="1:19">
      <c r="A209" s="117"/>
      <c r="B209" s="118"/>
      <c r="C209" s="119"/>
      <c r="D209" s="119"/>
      <c r="E209" s="119"/>
      <c r="F209" s="188"/>
      <c r="G209" s="188"/>
      <c r="H209" s="189"/>
      <c r="I209" s="189"/>
      <c r="J209" s="208"/>
      <c r="K209" s="209"/>
      <c r="L209" s="188"/>
      <c r="M209" s="212"/>
      <c r="N209" s="212"/>
      <c r="O209" s="211"/>
      <c r="P209" s="211"/>
      <c r="Q209" s="211"/>
      <c r="R209" s="211"/>
      <c r="S209" s="211"/>
    </row>
    <row r="210" ht="17" customHeight="1" spans="1:19">
      <c r="A210" s="117"/>
      <c r="B210" s="118"/>
      <c r="C210" s="119"/>
      <c r="D210" s="119"/>
      <c r="E210" s="119"/>
      <c r="F210" s="188"/>
      <c r="G210" s="188"/>
      <c r="H210" s="189"/>
      <c r="I210" s="189"/>
      <c r="J210" s="208"/>
      <c r="K210" s="209"/>
      <c r="L210" s="188"/>
      <c r="M210" s="212"/>
      <c r="N210" s="212"/>
      <c r="O210" s="211"/>
      <c r="P210" s="211"/>
      <c r="Q210" s="211"/>
      <c r="R210" s="211"/>
      <c r="S210" s="211"/>
    </row>
    <row r="211" ht="17" customHeight="1" spans="1:19">
      <c r="A211" s="117"/>
      <c r="B211" s="118"/>
      <c r="C211" s="119"/>
      <c r="D211" s="119"/>
      <c r="E211" s="119"/>
      <c r="F211" s="188"/>
      <c r="G211" s="188"/>
      <c r="H211" s="189"/>
      <c r="I211" s="189"/>
      <c r="J211" s="208"/>
      <c r="K211" s="209"/>
      <c r="L211" s="188"/>
      <c r="M211" s="212"/>
      <c r="N211" s="212"/>
      <c r="O211" s="211"/>
      <c r="P211" s="211"/>
      <c r="Q211" s="211"/>
      <c r="R211" s="211"/>
      <c r="S211" s="211"/>
    </row>
    <row r="212" ht="17" customHeight="1" spans="1:19">
      <c r="A212" s="117"/>
      <c r="B212" s="118"/>
      <c r="C212" s="119"/>
      <c r="D212" s="119"/>
      <c r="E212" s="119"/>
      <c r="F212" s="188"/>
      <c r="G212" s="188"/>
      <c r="H212" s="189"/>
      <c r="I212" s="189"/>
      <c r="J212" s="208"/>
      <c r="K212" s="209"/>
      <c r="L212" s="188"/>
      <c r="M212" s="212"/>
      <c r="N212" s="212"/>
      <c r="O212" s="211"/>
      <c r="P212" s="211"/>
      <c r="Q212" s="211"/>
      <c r="R212" s="211"/>
      <c r="S212" s="211"/>
    </row>
    <row r="213" ht="17" customHeight="1" spans="1:19">
      <c r="A213" s="117"/>
      <c r="B213" s="118" t="s">
        <v>678</v>
      </c>
      <c r="C213" s="119"/>
      <c r="D213" s="119"/>
      <c r="E213" s="119"/>
      <c r="F213" s="188"/>
      <c r="G213" s="188"/>
      <c r="H213" s="189"/>
      <c r="I213" s="189">
        <f>SUM(I18:I212)</f>
        <v>2295045</v>
      </c>
      <c r="J213" s="208"/>
      <c r="K213" s="209"/>
      <c r="L213" s="188"/>
      <c r="M213" s="212"/>
      <c r="N213" s="212"/>
      <c r="O213" s="211"/>
      <c r="P213" s="211"/>
      <c r="Q213" s="211"/>
      <c r="R213" s="211"/>
      <c r="S213" s="211"/>
    </row>
  </sheetData>
  <autoFilter ref="A18:T208">
    <extLst/>
  </autoFilter>
  <mergeCells count="3">
    <mergeCell ref="C1:E3"/>
    <mergeCell ref="C5:E6"/>
    <mergeCell ref="A9:G11"/>
  </mergeCells>
  <pageMargins left="0.313888888888889" right="0.275" top="0.471527777777778" bottom="0.747916666666667" header="0.313888888888889" footer="0.313888888888889"/>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9"/>
  <sheetViews>
    <sheetView zoomScale="175" zoomScaleNormal="175" topLeftCell="C195" workbookViewId="0">
      <selection activeCell="I196" sqref="I$1:K$1048576"/>
    </sheetView>
  </sheetViews>
  <sheetFormatPr defaultColWidth="9" defaultRowHeight="13.5" outlineLevelCol="7"/>
  <cols>
    <col min="1" max="1" width="4.375" style="106" customWidth="1"/>
    <col min="2" max="2" width="23.875" style="106" customWidth="1"/>
    <col min="3" max="3" width="21.25" style="106" customWidth="1"/>
    <col min="4" max="4" width="5.5" style="106" customWidth="1"/>
    <col min="5" max="5" width="5.625" style="106" customWidth="1"/>
    <col min="6" max="7" width="11.375" style="106" customWidth="1"/>
    <col min="8" max="8" width="10" style="106" customWidth="1"/>
    <col min="9" max="16384" width="9" style="106"/>
  </cols>
  <sheetData>
    <row r="1" ht="14.25" hidden="1" customHeight="1" spans="3:8">
      <c r="C1" s="107" t="s">
        <v>0</v>
      </c>
      <c r="D1" s="107"/>
      <c r="E1" s="107"/>
      <c r="F1" s="108" t="s">
        <v>1</v>
      </c>
      <c r="G1" s="109" t="e">
        <f>发票明细!#REF!</f>
        <v>#REF!</v>
      </c>
      <c r="H1" s="109"/>
    </row>
    <row r="2" ht="14.25" hidden="1" customHeight="1" spans="3:8">
      <c r="C2" s="107"/>
      <c r="D2" s="107"/>
      <c r="E2" s="107"/>
      <c r="F2" s="108" t="s">
        <v>3</v>
      </c>
      <c r="G2" s="110"/>
      <c r="H2" s="110"/>
    </row>
    <row r="3" ht="14.25" hidden="1" customHeight="1" spans="3:8">
      <c r="C3" s="107"/>
      <c r="D3" s="107"/>
      <c r="E3" s="107"/>
      <c r="F3" s="111" t="s">
        <v>679</v>
      </c>
      <c r="G3" s="109" t="s">
        <v>680</v>
      </c>
      <c r="H3" s="109"/>
    </row>
    <row r="4" ht="14.25" hidden="1" customHeight="1" spans="3:8">
      <c r="C4" s="111" t="s">
        <v>6</v>
      </c>
      <c r="D4" s="111"/>
      <c r="E4" s="111"/>
      <c r="F4" s="111" t="s">
        <v>681</v>
      </c>
      <c r="G4" s="109" t="s">
        <v>682</v>
      </c>
      <c r="H4" s="109"/>
    </row>
    <row r="5" ht="14.25" hidden="1" customHeight="1" spans="3:8">
      <c r="C5" s="112" t="s">
        <v>8</v>
      </c>
      <c r="D5" s="112"/>
      <c r="E5" s="112"/>
      <c r="F5" s="111" t="s">
        <v>9</v>
      </c>
      <c r="G5" s="109" t="e">
        <f>发票明细!#REF!</f>
        <v>#REF!</v>
      </c>
      <c r="H5" s="109"/>
    </row>
    <row r="6" ht="14.25" hidden="1" customHeight="1" spans="3:7">
      <c r="C6" s="112"/>
      <c r="D6" s="112"/>
      <c r="E6" s="112"/>
      <c r="F6" s="111"/>
      <c r="G6" s="111"/>
    </row>
    <row r="7" ht="14.25" hidden="1" customHeight="1" spans="3:7">
      <c r="C7" s="111" t="s">
        <v>683</v>
      </c>
      <c r="D7" s="111"/>
      <c r="E7" s="111"/>
      <c r="F7" s="111"/>
      <c r="G7" s="111"/>
    </row>
    <row r="8" ht="14.25" hidden="1" customHeight="1" spans="3:7">
      <c r="C8" s="111" t="s">
        <v>684</v>
      </c>
      <c r="D8" s="111"/>
      <c r="E8" s="111"/>
      <c r="F8" s="111"/>
      <c r="G8" s="111"/>
    </row>
    <row r="9" hidden="1" customHeight="1" spans="1:8">
      <c r="A9" s="113" t="s">
        <v>685</v>
      </c>
      <c r="B9" s="113"/>
      <c r="C9" s="113"/>
      <c r="D9" s="113"/>
      <c r="E9" s="113"/>
      <c r="F9" s="113"/>
      <c r="G9" s="113"/>
      <c r="H9" s="113"/>
    </row>
    <row r="10" hidden="1"/>
    <row r="11" ht="24" customHeight="1" spans="1:8">
      <c r="A11" s="114" t="s">
        <v>19</v>
      </c>
      <c r="B11" s="114" t="s">
        <v>686</v>
      </c>
      <c r="C11" s="114"/>
      <c r="D11" s="115" t="s">
        <v>687</v>
      </c>
      <c r="E11" s="114"/>
      <c r="F11" s="116" t="s">
        <v>688</v>
      </c>
      <c r="G11" s="116" t="s">
        <v>689</v>
      </c>
      <c r="H11" s="116" t="s">
        <v>690</v>
      </c>
    </row>
    <row r="12" ht="24" customHeight="1" spans="1:8">
      <c r="A12" s="117">
        <v>1</v>
      </c>
      <c r="B12" s="118" t="s">
        <v>37</v>
      </c>
      <c r="C12" s="119" t="s">
        <v>38</v>
      </c>
      <c r="D12" s="119">
        <v>10</v>
      </c>
      <c r="E12" s="119" t="s">
        <v>39</v>
      </c>
      <c r="F12" s="20">
        <v>1.4</v>
      </c>
      <c r="G12" s="120">
        <v>1.2</v>
      </c>
      <c r="H12" s="121">
        <v>0.02</v>
      </c>
    </row>
    <row r="13" ht="24" customHeight="1" spans="1:8">
      <c r="A13" s="117">
        <v>2</v>
      </c>
      <c r="B13" s="118" t="s">
        <v>37</v>
      </c>
      <c r="C13" s="119" t="s">
        <v>45</v>
      </c>
      <c r="D13" s="119">
        <v>10</v>
      </c>
      <c r="E13" s="119" t="s">
        <v>39</v>
      </c>
      <c r="F13" s="20">
        <v>2</v>
      </c>
      <c r="G13" s="120">
        <v>1.7</v>
      </c>
      <c r="H13" s="122"/>
    </row>
    <row r="14" ht="24" customHeight="1" spans="1:8">
      <c r="A14" s="117">
        <v>1</v>
      </c>
      <c r="B14" s="118" t="s">
        <v>47</v>
      </c>
      <c r="C14" s="119" t="s">
        <v>48</v>
      </c>
      <c r="D14" s="119">
        <v>50</v>
      </c>
      <c r="E14" s="119" t="s">
        <v>49</v>
      </c>
      <c r="F14" s="123">
        <v>110</v>
      </c>
      <c r="G14" s="120">
        <v>50</v>
      </c>
      <c r="H14" s="121">
        <v>0.21</v>
      </c>
    </row>
    <row r="15" ht="24" customHeight="1" spans="1:8">
      <c r="A15" s="117">
        <v>2</v>
      </c>
      <c r="B15" s="118" t="s">
        <v>47</v>
      </c>
      <c r="C15" s="119" t="s">
        <v>55</v>
      </c>
      <c r="D15" s="119">
        <v>50</v>
      </c>
      <c r="E15" s="119" t="s">
        <v>49</v>
      </c>
      <c r="F15" s="124"/>
      <c r="G15" s="120">
        <v>50</v>
      </c>
      <c r="H15" s="122"/>
    </row>
    <row r="16" ht="24" customHeight="1" spans="1:8">
      <c r="A16" s="117">
        <v>1</v>
      </c>
      <c r="B16" s="118" t="s">
        <v>56</v>
      </c>
      <c r="C16" s="119" t="s">
        <v>57</v>
      </c>
      <c r="D16" s="119">
        <v>4</v>
      </c>
      <c r="E16" s="119" t="s">
        <v>58</v>
      </c>
      <c r="F16" s="20">
        <v>1.4</v>
      </c>
      <c r="G16" s="120">
        <v>1.2</v>
      </c>
      <c r="H16" s="125">
        <v>0.003</v>
      </c>
    </row>
    <row r="17" ht="24" customHeight="1" spans="1:8">
      <c r="A17" s="117">
        <v>1</v>
      </c>
      <c r="B17" s="118" t="s">
        <v>63</v>
      </c>
      <c r="C17" s="119" t="s">
        <v>64</v>
      </c>
      <c r="D17" s="119">
        <v>10</v>
      </c>
      <c r="E17" s="119" t="s">
        <v>58</v>
      </c>
      <c r="F17" s="123">
        <v>3.3</v>
      </c>
      <c r="G17" s="120"/>
      <c r="H17" s="121">
        <v>0.015</v>
      </c>
    </row>
    <row r="18" ht="24" customHeight="1" spans="1:8">
      <c r="A18" s="117">
        <v>2</v>
      </c>
      <c r="B18" s="118" t="s">
        <v>69</v>
      </c>
      <c r="C18" s="119" t="s">
        <v>70</v>
      </c>
      <c r="D18" s="119">
        <v>10</v>
      </c>
      <c r="E18" s="119" t="s">
        <v>39</v>
      </c>
      <c r="F18" s="124"/>
      <c r="G18" s="120"/>
      <c r="H18" s="122"/>
    </row>
    <row r="19" ht="24" customHeight="1" spans="1:8">
      <c r="A19" s="117">
        <v>1</v>
      </c>
      <c r="B19" s="118" t="s">
        <v>74</v>
      </c>
      <c r="C19" s="119" t="s">
        <v>75</v>
      </c>
      <c r="D19" s="119">
        <v>2</v>
      </c>
      <c r="E19" s="119" t="s">
        <v>76</v>
      </c>
      <c r="F19" s="20">
        <v>170</v>
      </c>
      <c r="G19" s="120">
        <v>168</v>
      </c>
      <c r="H19" s="125">
        <v>0.62</v>
      </c>
    </row>
    <row r="20" ht="24" customHeight="1" spans="1:8">
      <c r="A20" s="117">
        <v>1</v>
      </c>
      <c r="B20" s="118" t="s">
        <v>81</v>
      </c>
      <c r="C20" s="119" t="s">
        <v>82</v>
      </c>
      <c r="D20" s="119">
        <v>1</v>
      </c>
      <c r="E20" s="119" t="s">
        <v>76</v>
      </c>
      <c r="F20" s="20">
        <v>1930</v>
      </c>
      <c r="G20" s="120">
        <v>1830</v>
      </c>
      <c r="H20" s="125">
        <v>1.96</v>
      </c>
    </row>
    <row r="21" ht="24" customHeight="1" spans="1:8">
      <c r="A21" s="117">
        <v>2</v>
      </c>
      <c r="B21" s="118" t="s">
        <v>87</v>
      </c>
      <c r="C21" s="119" t="s">
        <v>88</v>
      </c>
      <c r="D21" s="119">
        <v>2</v>
      </c>
      <c r="E21" s="119" t="s">
        <v>76</v>
      </c>
      <c r="F21" s="20">
        <v>66</v>
      </c>
      <c r="G21" s="120">
        <v>52</v>
      </c>
      <c r="H21" s="125">
        <v>0.2</v>
      </c>
    </row>
    <row r="22" ht="24" customHeight="1" spans="1:8">
      <c r="A22" s="117">
        <v>3</v>
      </c>
      <c r="B22" s="118" t="s">
        <v>87</v>
      </c>
      <c r="C22" s="119" t="s">
        <v>91</v>
      </c>
      <c r="D22" s="119">
        <v>2</v>
      </c>
      <c r="E22" s="119" t="s">
        <v>76</v>
      </c>
      <c r="F22" s="20">
        <v>152</v>
      </c>
      <c r="G22" s="120">
        <v>132</v>
      </c>
      <c r="H22" s="125">
        <v>0.28</v>
      </c>
    </row>
    <row r="23" ht="24" customHeight="1" spans="1:8">
      <c r="A23" s="117">
        <v>4</v>
      </c>
      <c r="B23" s="118" t="s">
        <v>93</v>
      </c>
      <c r="C23" s="119" t="s">
        <v>94</v>
      </c>
      <c r="D23" s="119">
        <v>1</v>
      </c>
      <c r="E23" s="119" t="s">
        <v>76</v>
      </c>
      <c r="F23" s="20">
        <v>67</v>
      </c>
      <c r="G23" s="120">
        <v>58</v>
      </c>
      <c r="H23" s="125">
        <v>0.14</v>
      </c>
    </row>
    <row r="24" ht="24" customHeight="1" spans="1:8">
      <c r="A24" s="117">
        <v>5</v>
      </c>
      <c r="B24" s="118" t="s">
        <v>93</v>
      </c>
      <c r="C24" s="119" t="s">
        <v>97</v>
      </c>
      <c r="D24" s="119">
        <v>5</v>
      </c>
      <c r="E24" s="119" t="s">
        <v>76</v>
      </c>
      <c r="F24" s="20">
        <v>435</v>
      </c>
      <c r="G24" s="120">
        <v>385</v>
      </c>
      <c r="H24" s="125">
        <v>0.65</v>
      </c>
    </row>
    <row r="25" ht="24" customHeight="1" spans="1:8">
      <c r="A25" s="117">
        <v>6</v>
      </c>
      <c r="B25" s="118" t="s">
        <v>99</v>
      </c>
      <c r="C25" s="119" t="s">
        <v>100</v>
      </c>
      <c r="D25" s="119">
        <v>1</v>
      </c>
      <c r="E25" s="119" t="s">
        <v>76</v>
      </c>
      <c r="F25" s="20">
        <v>26</v>
      </c>
      <c r="G25" s="120">
        <v>18</v>
      </c>
      <c r="H25" s="125">
        <v>0.09</v>
      </c>
    </row>
    <row r="26" ht="24" customHeight="1" spans="1:8">
      <c r="A26" s="117">
        <v>7</v>
      </c>
      <c r="B26" s="118" t="s">
        <v>103</v>
      </c>
      <c r="C26" s="119" t="s">
        <v>104</v>
      </c>
      <c r="D26" s="119">
        <v>1</v>
      </c>
      <c r="E26" s="119" t="s">
        <v>76</v>
      </c>
      <c r="F26" s="20">
        <v>27</v>
      </c>
      <c r="G26" s="120">
        <v>18</v>
      </c>
      <c r="H26" s="125">
        <v>0.09</v>
      </c>
    </row>
    <row r="27" ht="24" customHeight="1" spans="1:8">
      <c r="A27" s="117">
        <f>发票明细!A34</f>
        <v>1</v>
      </c>
      <c r="B27" s="118" t="str">
        <f>发票明细!B34</f>
        <v>硬质合金钢锯片</v>
      </c>
      <c r="C27" s="119" t="str">
        <f>发票明细!C34</f>
        <v>360*2.6*2.25*40*60</v>
      </c>
      <c r="D27" s="119">
        <f>发票明细!D34</f>
        <v>1600</v>
      </c>
      <c r="E27" s="119" t="str">
        <f>发票明细!E34</f>
        <v>片</v>
      </c>
      <c r="F27" s="20">
        <v>3640</v>
      </c>
      <c r="G27" s="120">
        <v>3520</v>
      </c>
      <c r="H27" s="125">
        <v>7.22</v>
      </c>
    </row>
    <row r="28" ht="24" customHeight="1" spans="1:8">
      <c r="A28" s="117">
        <f>发票明细!A35</f>
        <v>1</v>
      </c>
      <c r="B28" s="118" t="str">
        <f>发票明细!B35</f>
        <v>放电线圈</v>
      </c>
      <c r="C28" s="119" t="str">
        <f>发票明细!C35</f>
        <v>FDGE2电压比13.8/3/0.1/3/0.1/3</v>
      </c>
      <c r="D28" s="119">
        <f>发票明细!D35</f>
        <v>2</v>
      </c>
      <c r="E28" s="119" t="str">
        <f>发票明细!E35</f>
        <v>个</v>
      </c>
      <c r="F28" s="123">
        <v>70</v>
      </c>
      <c r="G28" s="120">
        <v>60</v>
      </c>
      <c r="H28" s="121">
        <v>0.08</v>
      </c>
    </row>
    <row r="29" ht="24" customHeight="1" spans="1:8">
      <c r="A29" s="117">
        <f>发票明细!A36</f>
        <v>2</v>
      </c>
      <c r="B29" s="118" t="str">
        <f>发票明细!B36</f>
        <v>高压带电显示装置</v>
      </c>
      <c r="C29" s="119" t="str">
        <f>发票明细!C36</f>
        <v>DXN8D-13.8/Q/DC110V/13.8KV/115PF</v>
      </c>
      <c r="D29" s="119">
        <f>发票明细!D36</f>
        <v>2</v>
      </c>
      <c r="E29" s="119" t="str">
        <f>发票明细!E36</f>
        <v>块</v>
      </c>
      <c r="F29" s="124"/>
      <c r="G29" s="120">
        <v>0.01</v>
      </c>
      <c r="H29" s="122"/>
    </row>
    <row r="30" s="106" customFormat="1" ht="24" customHeight="1" spans="1:8">
      <c r="A30" s="117">
        <f>发票明细!A37</f>
        <v>1</v>
      </c>
      <c r="B30" s="118" t="str">
        <f>发票明细!B37</f>
        <v>链条接头</v>
      </c>
      <c r="C30" s="119" t="str">
        <f>发票明细!C37</f>
        <v>||20A-2||</v>
      </c>
      <c r="D30" s="119">
        <f>发票明细!D37</f>
        <v>40</v>
      </c>
      <c r="E30" s="119" t="str">
        <f>发票明细!E37</f>
        <v>个</v>
      </c>
      <c r="F30" s="20">
        <v>2.5</v>
      </c>
      <c r="G30" s="120">
        <v>2</v>
      </c>
      <c r="H30" s="125">
        <v>0.02</v>
      </c>
    </row>
    <row r="31" s="106" customFormat="1" ht="24" customHeight="1" spans="1:8">
      <c r="A31" s="117">
        <f>发票明细!A38</f>
        <v>2</v>
      </c>
      <c r="B31" s="118" t="str">
        <f>发票明细!B38</f>
        <v>链条卡</v>
      </c>
      <c r="C31" s="119" t="str">
        <f>发票明细!C38</f>
        <v>|20A||</v>
      </c>
      <c r="D31" s="119">
        <f>发票明细!D38</f>
        <v>40</v>
      </c>
      <c r="E31" s="119" t="str">
        <f>发票明细!E38</f>
        <v>个</v>
      </c>
      <c r="F31" s="20">
        <v>2.5</v>
      </c>
      <c r="G31" s="120">
        <v>2</v>
      </c>
      <c r="H31" s="125">
        <v>0.02</v>
      </c>
    </row>
    <row r="32" s="106" customFormat="1" ht="24" customHeight="1" spans="1:8">
      <c r="A32" s="117">
        <f>发票明细!A39</f>
        <v>3</v>
      </c>
      <c r="B32" s="118" t="str">
        <f>发票明细!B39</f>
        <v>链条</v>
      </c>
      <c r="C32" s="119" t="str">
        <f>发票明细!C39</f>
        <v>||20A-2||</v>
      </c>
      <c r="D32" s="119">
        <f>发票明细!D39</f>
        <v>40</v>
      </c>
      <c r="E32" s="119" t="str">
        <f>发票明细!E39</f>
        <v>米</v>
      </c>
      <c r="F32" s="20">
        <v>388</v>
      </c>
      <c r="G32" s="120">
        <v>368</v>
      </c>
      <c r="H32" s="125">
        <v>0.18</v>
      </c>
    </row>
    <row r="33" s="106" customFormat="1" ht="24" customHeight="1" spans="1:8">
      <c r="A33" s="126">
        <v>1</v>
      </c>
      <c r="B33" s="24" t="s">
        <v>139</v>
      </c>
      <c r="C33" s="25" t="s">
        <v>140</v>
      </c>
      <c r="D33" s="24">
        <v>100</v>
      </c>
      <c r="E33" s="24" t="s">
        <v>39</v>
      </c>
      <c r="F33" s="20">
        <v>10</v>
      </c>
      <c r="G33" s="120">
        <v>10</v>
      </c>
      <c r="H33" s="125">
        <v>0.008</v>
      </c>
    </row>
    <row r="34" s="106" customFormat="1" ht="24" customHeight="1" spans="1:8">
      <c r="A34" s="126">
        <v>2</v>
      </c>
      <c r="B34" s="24" t="s">
        <v>143</v>
      </c>
      <c r="C34" s="25" t="s">
        <v>144</v>
      </c>
      <c r="D34" s="24">
        <v>50</v>
      </c>
      <c r="E34" s="24" t="s">
        <v>39</v>
      </c>
      <c r="F34" s="20">
        <v>9</v>
      </c>
      <c r="G34" s="120">
        <v>8</v>
      </c>
      <c r="H34" s="125">
        <v>0.005</v>
      </c>
    </row>
    <row r="35" s="106" customFormat="1" ht="24" customHeight="1" spans="1:8">
      <c r="A35" s="126">
        <v>3</v>
      </c>
      <c r="B35" s="24" t="s">
        <v>146</v>
      </c>
      <c r="C35" s="25" t="s">
        <v>147</v>
      </c>
      <c r="D35" s="24">
        <v>50</v>
      </c>
      <c r="E35" s="24" t="s">
        <v>39</v>
      </c>
      <c r="F35" s="20">
        <v>6</v>
      </c>
      <c r="G35" s="120">
        <v>5</v>
      </c>
      <c r="H35" s="125">
        <v>0.005</v>
      </c>
    </row>
    <row r="36" s="106" customFormat="1" ht="24" customHeight="1" spans="1:8">
      <c r="A36" s="126">
        <v>4</v>
      </c>
      <c r="B36" s="24" t="s">
        <v>146</v>
      </c>
      <c r="C36" s="25" t="s">
        <v>149</v>
      </c>
      <c r="D36" s="24">
        <v>50</v>
      </c>
      <c r="E36" s="24" t="s">
        <v>39</v>
      </c>
      <c r="F36" s="20">
        <v>2</v>
      </c>
      <c r="G36" s="120">
        <v>1.5</v>
      </c>
      <c r="H36" s="125">
        <v>0.005</v>
      </c>
    </row>
    <row r="37" s="106" customFormat="1" ht="24" customHeight="1" spans="1:8">
      <c r="A37" s="126">
        <v>5</v>
      </c>
      <c r="B37" s="24" t="s">
        <v>146</v>
      </c>
      <c r="C37" s="25" t="s">
        <v>151</v>
      </c>
      <c r="D37" s="24">
        <v>50</v>
      </c>
      <c r="E37" s="24" t="s">
        <v>39</v>
      </c>
      <c r="F37" s="20">
        <v>2.5</v>
      </c>
      <c r="G37" s="120">
        <v>2.5</v>
      </c>
      <c r="H37" s="125">
        <v>0.005</v>
      </c>
    </row>
    <row r="38" s="106" customFormat="1" ht="24" customHeight="1" spans="1:8">
      <c r="A38" s="126">
        <v>6</v>
      </c>
      <c r="B38" s="24" t="s">
        <v>146</v>
      </c>
      <c r="C38" s="25" t="s">
        <v>153</v>
      </c>
      <c r="D38" s="24">
        <v>50</v>
      </c>
      <c r="E38" s="24" t="s">
        <v>39</v>
      </c>
      <c r="F38" s="20">
        <v>3.5</v>
      </c>
      <c r="G38" s="120">
        <v>3</v>
      </c>
      <c r="H38" s="125">
        <v>0.005</v>
      </c>
    </row>
    <row r="39" s="106" customFormat="1" ht="24" customHeight="1" spans="1:8">
      <c r="A39" s="126">
        <v>7</v>
      </c>
      <c r="B39" s="24" t="s">
        <v>155</v>
      </c>
      <c r="C39" s="25" t="s">
        <v>156</v>
      </c>
      <c r="D39" s="24">
        <v>50</v>
      </c>
      <c r="E39" s="24" t="s">
        <v>58</v>
      </c>
      <c r="F39" s="20">
        <v>11</v>
      </c>
      <c r="G39" s="120">
        <v>10</v>
      </c>
      <c r="H39" s="125">
        <v>0.008</v>
      </c>
    </row>
    <row r="40" s="106" customFormat="1" ht="24" customHeight="1" spans="1:8">
      <c r="A40" s="126">
        <v>8</v>
      </c>
      <c r="B40" s="24" t="s">
        <v>155</v>
      </c>
      <c r="C40" s="25" t="s">
        <v>158</v>
      </c>
      <c r="D40" s="24">
        <v>50</v>
      </c>
      <c r="E40" s="24" t="s">
        <v>58</v>
      </c>
      <c r="F40" s="20">
        <v>15</v>
      </c>
      <c r="G40" s="120">
        <v>14</v>
      </c>
      <c r="H40" s="125">
        <v>0.008</v>
      </c>
    </row>
    <row r="41" s="106" customFormat="1" ht="24" customHeight="1" spans="1:8">
      <c r="A41" s="126">
        <v>9</v>
      </c>
      <c r="B41" s="24" t="s">
        <v>160</v>
      </c>
      <c r="C41" s="25" t="s">
        <v>161</v>
      </c>
      <c r="D41" s="24">
        <v>50</v>
      </c>
      <c r="E41" s="24" t="s">
        <v>58</v>
      </c>
      <c r="F41" s="20">
        <v>5</v>
      </c>
      <c r="G41" s="120">
        <v>4</v>
      </c>
      <c r="H41" s="125">
        <v>0.005</v>
      </c>
    </row>
    <row r="42" s="106" customFormat="1" ht="24" customHeight="1" spans="1:8">
      <c r="A42" s="25">
        <v>10</v>
      </c>
      <c r="B42" s="24" t="s">
        <v>163</v>
      </c>
      <c r="C42" s="25" t="s">
        <v>167</v>
      </c>
      <c r="D42" s="24">
        <v>100</v>
      </c>
      <c r="E42" s="24" t="s">
        <v>76</v>
      </c>
      <c r="F42" s="20">
        <v>11</v>
      </c>
      <c r="G42" s="120">
        <v>10</v>
      </c>
      <c r="H42" s="125">
        <v>0.01</v>
      </c>
    </row>
    <row r="43" s="106" customFormat="1" ht="24" customHeight="1" spans="1:8">
      <c r="A43" s="25">
        <v>11</v>
      </c>
      <c r="B43" s="24" t="s">
        <v>166</v>
      </c>
      <c r="C43" s="25" t="s">
        <v>164</v>
      </c>
      <c r="D43" s="24">
        <v>5</v>
      </c>
      <c r="E43" s="24" t="s">
        <v>58</v>
      </c>
      <c r="F43" s="20">
        <v>22</v>
      </c>
      <c r="G43" s="120">
        <v>20</v>
      </c>
      <c r="H43" s="125">
        <v>0.028</v>
      </c>
    </row>
    <row r="44" s="106" customFormat="1" ht="24" customHeight="1" spans="1:8">
      <c r="A44" s="25">
        <v>12</v>
      </c>
      <c r="B44" s="24" t="s">
        <v>169</v>
      </c>
      <c r="C44" s="25" t="s">
        <v>170</v>
      </c>
      <c r="D44" s="24">
        <v>500</v>
      </c>
      <c r="E44" s="24" t="s">
        <v>58</v>
      </c>
      <c r="F44" s="20">
        <v>16</v>
      </c>
      <c r="G44" s="120">
        <v>15</v>
      </c>
      <c r="H44" s="125">
        <v>0.028</v>
      </c>
    </row>
    <row r="45" s="106" customFormat="1" ht="24" customHeight="1" spans="1:8">
      <c r="A45" s="25">
        <v>13</v>
      </c>
      <c r="B45" s="24" t="s">
        <v>172</v>
      </c>
      <c r="C45" s="25" t="s">
        <v>173</v>
      </c>
      <c r="D45" s="24">
        <v>60</v>
      </c>
      <c r="E45" s="24" t="s">
        <v>58</v>
      </c>
      <c r="F45" s="20">
        <v>47</v>
      </c>
      <c r="G45" s="120">
        <v>49</v>
      </c>
      <c r="H45" s="125">
        <v>0.1</v>
      </c>
    </row>
    <row r="46" s="106" customFormat="1" ht="24" customHeight="1" spans="1:8">
      <c r="A46" s="25">
        <v>14</v>
      </c>
      <c r="B46" s="24" t="s">
        <v>169</v>
      </c>
      <c r="C46" s="25" t="s">
        <v>175</v>
      </c>
      <c r="D46" s="24">
        <v>50</v>
      </c>
      <c r="E46" s="24" t="s">
        <v>58</v>
      </c>
      <c r="F46" s="20">
        <v>6</v>
      </c>
      <c r="G46" s="120">
        <v>5</v>
      </c>
      <c r="H46" s="125">
        <v>0.005</v>
      </c>
    </row>
    <row r="47" s="106" customFormat="1" ht="24" customHeight="1" spans="1:8">
      <c r="A47" s="25">
        <v>15</v>
      </c>
      <c r="B47" s="24" t="s">
        <v>169</v>
      </c>
      <c r="C47" s="25" t="s">
        <v>177</v>
      </c>
      <c r="D47" s="24">
        <v>50</v>
      </c>
      <c r="E47" s="24" t="s">
        <v>58</v>
      </c>
      <c r="F47" s="20">
        <v>9</v>
      </c>
      <c r="G47" s="120">
        <v>8</v>
      </c>
      <c r="H47" s="125">
        <v>0.005</v>
      </c>
    </row>
    <row r="48" s="106" customFormat="1" ht="24" customHeight="1" spans="1:8">
      <c r="A48" s="127">
        <v>1</v>
      </c>
      <c r="B48" s="35" t="s">
        <v>196</v>
      </c>
      <c r="C48" s="35" t="s">
        <v>197</v>
      </c>
      <c r="D48" s="36">
        <v>2</v>
      </c>
      <c r="E48" s="36" t="s">
        <v>76</v>
      </c>
      <c r="F48" s="39">
        <v>317</v>
      </c>
      <c r="G48" s="94">
        <v>290</v>
      </c>
      <c r="H48" s="57">
        <v>0.55</v>
      </c>
    </row>
    <row r="49" s="106" customFormat="1" ht="24" customHeight="1" spans="1:8">
      <c r="A49" s="127">
        <v>2</v>
      </c>
      <c r="B49" s="35" t="s">
        <v>184</v>
      </c>
      <c r="C49" s="35" t="s">
        <v>185</v>
      </c>
      <c r="D49" s="36">
        <v>2</v>
      </c>
      <c r="E49" s="36" t="s">
        <v>76</v>
      </c>
      <c r="F49" s="39">
        <v>324</v>
      </c>
      <c r="G49" s="94">
        <v>300</v>
      </c>
      <c r="H49" s="57">
        <v>0.55</v>
      </c>
    </row>
    <row r="50" s="106" customFormat="1" ht="24" customHeight="1" spans="1:8">
      <c r="A50" s="127">
        <v>3</v>
      </c>
      <c r="B50" s="35" t="s">
        <v>93</v>
      </c>
      <c r="C50" s="35" t="s">
        <v>190</v>
      </c>
      <c r="D50" s="36">
        <v>1</v>
      </c>
      <c r="E50" s="36" t="s">
        <v>76</v>
      </c>
      <c r="F50" s="37">
        <v>400</v>
      </c>
      <c r="G50" s="38">
        <v>362</v>
      </c>
      <c r="H50" s="57">
        <v>0.54</v>
      </c>
    </row>
    <row r="51" s="106" customFormat="1" ht="24" customHeight="1" spans="1:8">
      <c r="A51" s="127">
        <v>4</v>
      </c>
      <c r="B51" s="35" t="s">
        <v>93</v>
      </c>
      <c r="C51" s="35" t="s">
        <v>187</v>
      </c>
      <c r="D51" s="36">
        <v>4</v>
      </c>
      <c r="E51" s="36" t="s">
        <v>76</v>
      </c>
      <c r="F51" s="128">
        <f>296</f>
        <v>296</v>
      </c>
      <c r="G51" s="38">
        <v>40</v>
      </c>
      <c r="H51" s="129">
        <v>1</v>
      </c>
    </row>
    <row r="52" s="106" customFormat="1" ht="24" customHeight="1" spans="1:8">
      <c r="A52" s="127">
        <v>5</v>
      </c>
      <c r="B52" s="35" t="s">
        <v>93</v>
      </c>
      <c r="C52" s="35" t="s">
        <v>193</v>
      </c>
      <c r="D52" s="36">
        <v>1</v>
      </c>
      <c r="E52" s="36" t="s">
        <v>76</v>
      </c>
      <c r="F52" s="130"/>
      <c r="G52" s="38">
        <v>5.3</v>
      </c>
      <c r="H52" s="131"/>
    </row>
    <row r="53" s="106" customFormat="1" ht="24" customHeight="1" spans="1:8">
      <c r="A53" s="127">
        <v>6</v>
      </c>
      <c r="B53" s="35" t="s">
        <v>179</v>
      </c>
      <c r="C53" s="35" t="s">
        <v>180</v>
      </c>
      <c r="D53" s="36">
        <v>2</v>
      </c>
      <c r="E53" s="36" t="s">
        <v>76</v>
      </c>
      <c r="F53" s="130"/>
      <c r="G53" s="94">
        <v>200</v>
      </c>
      <c r="H53" s="131"/>
    </row>
    <row r="54" s="106" customFormat="1" ht="24" customHeight="1" spans="1:8">
      <c r="A54" s="127">
        <v>7</v>
      </c>
      <c r="B54" s="35" t="s">
        <v>691</v>
      </c>
      <c r="C54" s="35" t="s">
        <v>200</v>
      </c>
      <c r="D54" s="36">
        <v>2</v>
      </c>
      <c r="E54" s="36" t="s">
        <v>76</v>
      </c>
      <c r="F54" s="130"/>
      <c r="G54" s="38">
        <v>19</v>
      </c>
      <c r="H54" s="131"/>
    </row>
    <row r="55" s="106" customFormat="1" ht="24" customHeight="1" spans="1:8">
      <c r="A55" s="127">
        <v>8</v>
      </c>
      <c r="B55" s="35" t="s">
        <v>203</v>
      </c>
      <c r="C55" s="35" t="s">
        <v>204</v>
      </c>
      <c r="D55" s="36">
        <v>2</v>
      </c>
      <c r="E55" s="36" t="s">
        <v>39</v>
      </c>
      <c r="F55" s="130"/>
      <c r="G55" s="38">
        <v>9.4</v>
      </c>
      <c r="H55" s="131"/>
    </row>
    <row r="56" s="106" customFormat="1" ht="24" customHeight="1" spans="1:8">
      <c r="A56" s="117">
        <v>1</v>
      </c>
      <c r="B56" s="118" t="s">
        <v>207</v>
      </c>
      <c r="C56" s="119" t="s">
        <v>208</v>
      </c>
      <c r="D56" s="119">
        <v>2</v>
      </c>
      <c r="E56" s="119" t="s">
        <v>122</v>
      </c>
      <c r="F56" s="132"/>
      <c r="G56" s="120">
        <v>1.85</v>
      </c>
      <c r="H56" s="133"/>
    </row>
    <row r="57" ht="24" customHeight="1" spans="1:8">
      <c r="A57" s="117"/>
      <c r="B57" s="118" t="s">
        <v>211</v>
      </c>
      <c r="C57" s="119" t="s">
        <v>212</v>
      </c>
      <c r="D57" s="119">
        <v>1</v>
      </c>
      <c r="E57" s="119" t="s">
        <v>76</v>
      </c>
      <c r="F57" s="134">
        <v>650</v>
      </c>
      <c r="G57" s="41">
        <v>135</v>
      </c>
      <c r="H57" s="135">
        <v>1.73</v>
      </c>
    </row>
    <row r="58" ht="24" customHeight="1" spans="1:8">
      <c r="A58" s="117"/>
      <c r="B58" s="118" t="s">
        <v>211</v>
      </c>
      <c r="C58" s="119" t="s">
        <v>215</v>
      </c>
      <c r="D58" s="119">
        <v>1</v>
      </c>
      <c r="E58" s="119" t="s">
        <v>76</v>
      </c>
      <c r="F58" s="136"/>
      <c r="G58" s="41">
        <v>31</v>
      </c>
      <c r="H58" s="137"/>
    </row>
    <row r="59" ht="24" customHeight="1" spans="1:8">
      <c r="A59" s="117"/>
      <c r="B59" s="118" t="s">
        <v>217</v>
      </c>
      <c r="C59" s="119" t="s">
        <v>218</v>
      </c>
      <c r="D59" s="119">
        <v>2</v>
      </c>
      <c r="E59" s="119" t="s">
        <v>76</v>
      </c>
      <c r="F59" s="136"/>
      <c r="G59" s="21">
        <v>77</v>
      </c>
      <c r="H59" s="137"/>
    </row>
    <row r="60" ht="24" customHeight="1" spans="1:8">
      <c r="A60" s="117"/>
      <c r="B60" s="118" t="s">
        <v>211</v>
      </c>
      <c r="C60" s="119" t="s">
        <v>222</v>
      </c>
      <c r="D60" s="119">
        <v>2</v>
      </c>
      <c r="E60" s="119" t="s">
        <v>76</v>
      </c>
      <c r="F60" s="136"/>
      <c r="G60" s="21">
        <v>132</v>
      </c>
      <c r="H60" s="137"/>
    </row>
    <row r="61" ht="24" customHeight="1" spans="1:8">
      <c r="A61" s="117"/>
      <c r="B61" s="118" t="s">
        <v>224</v>
      </c>
      <c r="C61" s="119" t="s">
        <v>225</v>
      </c>
      <c r="D61" s="119">
        <v>1</v>
      </c>
      <c r="E61" s="119" t="s">
        <v>76</v>
      </c>
      <c r="F61" s="136"/>
      <c r="G61" s="21">
        <v>185</v>
      </c>
      <c r="H61" s="137"/>
    </row>
    <row r="62" ht="24" customHeight="1" spans="1:8">
      <c r="A62" s="117"/>
      <c r="B62" s="118" t="s">
        <v>227</v>
      </c>
      <c r="C62" s="119" t="s">
        <v>228</v>
      </c>
      <c r="D62" s="119">
        <v>2</v>
      </c>
      <c r="E62" s="119" t="s">
        <v>76</v>
      </c>
      <c r="F62" s="138"/>
      <c r="G62" s="21">
        <v>70</v>
      </c>
      <c r="H62" s="139"/>
    </row>
    <row r="63" ht="24" customHeight="1" spans="1:8">
      <c r="A63" s="117"/>
      <c r="B63" s="118" t="s">
        <v>231</v>
      </c>
      <c r="C63" s="119" t="s">
        <v>232</v>
      </c>
      <c r="D63" s="119">
        <v>1</v>
      </c>
      <c r="E63" s="119" t="s">
        <v>76</v>
      </c>
      <c r="F63" s="20">
        <v>5100</v>
      </c>
      <c r="G63" s="21">
        <v>5000</v>
      </c>
      <c r="H63" s="125">
        <v>5.42</v>
      </c>
    </row>
    <row r="64" s="106" customFormat="1" ht="24" customHeight="1" spans="1:8">
      <c r="A64" s="117">
        <v>1</v>
      </c>
      <c r="B64" s="35" t="s">
        <v>235</v>
      </c>
      <c r="C64" s="35" t="s">
        <v>236</v>
      </c>
      <c r="D64" s="36">
        <v>1</v>
      </c>
      <c r="E64" s="36" t="s">
        <v>76</v>
      </c>
      <c r="F64" s="123">
        <v>390</v>
      </c>
      <c r="G64" s="120">
        <v>330</v>
      </c>
      <c r="H64" s="121">
        <v>5.7</v>
      </c>
    </row>
    <row r="65" s="106" customFormat="1" ht="24" customHeight="1" spans="1:8">
      <c r="A65" s="117">
        <v>2</v>
      </c>
      <c r="B65" s="35" t="s">
        <v>240</v>
      </c>
      <c r="C65" s="35" t="s">
        <v>241</v>
      </c>
      <c r="D65" s="36">
        <v>3</v>
      </c>
      <c r="E65" s="36" t="s">
        <v>39</v>
      </c>
      <c r="F65" s="124"/>
      <c r="G65" s="120">
        <v>18</v>
      </c>
      <c r="H65" s="122"/>
    </row>
    <row r="66" s="106" customFormat="1" ht="24" customHeight="1" spans="1:8">
      <c r="A66" s="127">
        <v>1</v>
      </c>
      <c r="B66" s="35" t="s">
        <v>245</v>
      </c>
      <c r="C66" s="36" t="s">
        <v>246</v>
      </c>
      <c r="D66" s="36">
        <v>12</v>
      </c>
      <c r="E66" s="36" t="s">
        <v>247</v>
      </c>
      <c r="F66" s="123">
        <v>350</v>
      </c>
      <c r="G66" s="21">
        <v>70</v>
      </c>
      <c r="H66" s="121">
        <v>1.68</v>
      </c>
    </row>
    <row r="67" s="106" customFormat="1" ht="24" customHeight="1" spans="1:8">
      <c r="A67" s="127">
        <v>2</v>
      </c>
      <c r="B67" s="35" t="s">
        <v>250</v>
      </c>
      <c r="C67" s="36" t="s">
        <v>251</v>
      </c>
      <c r="D67" s="36">
        <v>200</v>
      </c>
      <c r="E67" s="36" t="s">
        <v>252</v>
      </c>
      <c r="F67" s="140"/>
      <c r="G67" s="21">
        <v>17.5</v>
      </c>
      <c r="H67" s="141"/>
    </row>
    <row r="68" s="106" customFormat="1" ht="24" customHeight="1" spans="1:8">
      <c r="A68" s="127">
        <v>3</v>
      </c>
      <c r="B68" s="35" t="s">
        <v>255</v>
      </c>
      <c r="C68" s="36">
        <v>3014</v>
      </c>
      <c r="D68" s="36">
        <v>3</v>
      </c>
      <c r="E68" s="36" t="s">
        <v>256</v>
      </c>
      <c r="F68" s="140"/>
      <c r="G68" s="21">
        <v>1.3</v>
      </c>
      <c r="H68" s="141"/>
    </row>
    <row r="69" s="106" customFormat="1" ht="24" customHeight="1" spans="1:8">
      <c r="A69" s="127">
        <v>4</v>
      </c>
      <c r="B69" s="35" t="s">
        <v>259</v>
      </c>
      <c r="C69" s="36" t="s">
        <v>260</v>
      </c>
      <c r="D69" s="36">
        <v>1</v>
      </c>
      <c r="E69" s="36" t="s">
        <v>39</v>
      </c>
      <c r="F69" s="140"/>
      <c r="G69" s="21">
        <v>41</v>
      </c>
      <c r="H69" s="141"/>
    </row>
    <row r="70" s="106" customFormat="1" ht="24" customHeight="1" spans="1:8">
      <c r="A70" s="127">
        <v>5</v>
      </c>
      <c r="B70" s="35" t="s">
        <v>262</v>
      </c>
      <c r="C70" s="36">
        <v>50451</v>
      </c>
      <c r="D70" s="36">
        <v>1</v>
      </c>
      <c r="E70" s="36" t="s">
        <v>256</v>
      </c>
      <c r="F70" s="140"/>
      <c r="G70" s="21">
        <v>1</v>
      </c>
      <c r="H70" s="141"/>
    </row>
    <row r="71" s="106" customFormat="1" ht="24" customHeight="1" spans="1:8">
      <c r="A71" s="127">
        <v>6</v>
      </c>
      <c r="B71" s="35" t="s">
        <v>265</v>
      </c>
      <c r="C71" s="36" t="s">
        <v>266</v>
      </c>
      <c r="D71" s="36">
        <v>1</v>
      </c>
      <c r="E71" s="36" t="s">
        <v>256</v>
      </c>
      <c r="F71" s="140"/>
      <c r="G71" s="21">
        <v>28</v>
      </c>
      <c r="H71" s="141"/>
    </row>
    <row r="72" s="106" customFormat="1" ht="24" customHeight="1" spans="1:8">
      <c r="A72" s="127">
        <v>7</v>
      </c>
      <c r="B72" s="35" t="s">
        <v>255</v>
      </c>
      <c r="C72" s="36">
        <v>3012</v>
      </c>
      <c r="D72" s="36">
        <v>3</v>
      </c>
      <c r="E72" s="36" t="s">
        <v>39</v>
      </c>
      <c r="F72" s="140"/>
      <c r="G72" s="21">
        <v>0.8</v>
      </c>
      <c r="H72" s="141"/>
    </row>
    <row r="73" s="106" customFormat="1" ht="24" customHeight="1" spans="1:8">
      <c r="A73" s="127">
        <v>8</v>
      </c>
      <c r="B73" s="35" t="s">
        <v>270</v>
      </c>
      <c r="C73" s="36" t="s">
        <v>271</v>
      </c>
      <c r="D73" s="36">
        <v>2</v>
      </c>
      <c r="E73" s="36" t="s">
        <v>39</v>
      </c>
      <c r="F73" s="140"/>
      <c r="G73" s="21">
        <v>2.5</v>
      </c>
      <c r="H73" s="141"/>
    </row>
    <row r="74" s="106" customFormat="1" ht="24" customHeight="1" spans="1:8">
      <c r="A74" s="127">
        <v>9</v>
      </c>
      <c r="B74" s="35" t="s">
        <v>273</v>
      </c>
      <c r="C74" s="36" t="s">
        <v>274</v>
      </c>
      <c r="D74" s="36">
        <v>6</v>
      </c>
      <c r="E74" s="36" t="s">
        <v>58</v>
      </c>
      <c r="F74" s="140"/>
      <c r="G74" s="21">
        <v>3.2</v>
      </c>
      <c r="H74" s="141"/>
    </row>
    <row r="75" s="106" customFormat="1" ht="24" customHeight="1" spans="1:8">
      <c r="A75" s="127">
        <v>10</v>
      </c>
      <c r="B75" s="35" t="s">
        <v>276</v>
      </c>
      <c r="C75" s="36" t="s">
        <v>277</v>
      </c>
      <c r="D75" s="36">
        <v>20</v>
      </c>
      <c r="E75" s="36" t="s">
        <v>58</v>
      </c>
      <c r="F75" s="140"/>
      <c r="G75" s="21">
        <v>9</v>
      </c>
      <c r="H75" s="141"/>
    </row>
    <row r="76" s="106" customFormat="1" ht="24" customHeight="1" spans="1:8">
      <c r="A76" s="127">
        <v>11</v>
      </c>
      <c r="B76" s="35" t="s">
        <v>279</v>
      </c>
      <c r="C76" s="36">
        <v>97202</v>
      </c>
      <c r="D76" s="36">
        <v>2</v>
      </c>
      <c r="E76" s="36" t="s">
        <v>58</v>
      </c>
      <c r="F76" s="140"/>
      <c r="G76" s="21">
        <v>2.5</v>
      </c>
      <c r="H76" s="141"/>
    </row>
    <row r="77" s="106" customFormat="1" ht="24" customHeight="1" spans="1:8">
      <c r="A77" s="127">
        <v>12</v>
      </c>
      <c r="B77" s="35" t="s">
        <v>281</v>
      </c>
      <c r="C77" s="36" t="s">
        <v>282</v>
      </c>
      <c r="D77" s="36">
        <v>2</v>
      </c>
      <c r="E77" s="36" t="s">
        <v>283</v>
      </c>
      <c r="F77" s="140"/>
      <c r="G77" s="21">
        <v>32</v>
      </c>
      <c r="H77" s="141"/>
    </row>
    <row r="78" s="106" customFormat="1" ht="24" customHeight="1" spans="1:8">
      <c r="A78" s="127">
        <v>13</v>
      </c>
      <c r="B78" s="35" t="s">
        <v>286</v>
      </c>
      <c r="C78" s="230" t="s">
        <v>287</v>
      </c>
      <c r="D78" s="36">
        <v>3</v>
      </c>
      <c r="E78" s="36" t="s">
        <v>39</v>
      </c>
      <c r="F78" s="140"/>
      <c r="G78" s="21">
        <v>0.4</v>
      </c>
      <c r="H78" s="141"/>
    </row>
    <row r="79" s="106" customFormat="1" ht="24" customHeight="1" spans="1:8">
      <c r="A79" s="127">
        <v>14</v>
      </c>
      <c r="B79" s="35" t="s">
        <v>289</v>
      </c>
      <c r="C79" s="36" t="s">
        <v>290</v>
      </c>
      <c r="D79" s="36">
        <v>20</v>
      </c>
      <c r="E79" s="36" t="s">
        <v>256</v>
      </c>
      <c r="F79" s="140"/>
      <c r="G79" s="21">
        <v>2</v>
      </c>
      <c r="H79" s="141"/>
    </row>
    <row r="80" s="106" customFormat="1" ht="24" customHeight="1" spans="1:8">
      <c r="A80" s="127">
        <v>15</v>
      </c>
      <c r="B80" s="35" t="s">
        <v>293</v>
      </c>
      <c r="C80" s="36" t="s">
        <v>294</v>
      </c>
      <c r="D80" s="36">
        <v>200</v>
      </c>
      <c r="E80" s="36" t="s">
        <v>58</v>
      </c>
      <c r="F80" s="140"/>
      <c r="G80" s="21">
        <v>74</v>
      </c>
      <c r="H80" s="141"/>
    </row>
    <row r="81" s="106" customFormat="1" ht="24" customHeight="1" spans="1:8">
      <c r="A81" s="127">
        <v>16</v>
      </c>
      <c r="B81" s="35" t="s">
        <v>297</v>
      </c>
      <c r="C81" s="36" t="s">
        <v>298</v>
      </c>
      <c r="D81" s="36">
        <v>2</v>
      </c>
      <c r="E81" s="36" t="s">
        <v>39</v>
      </c>
      <c r="F81" s="140"/>
      <c r="G81" s="21">
        <v>1</v>
      </c>
      <c r="H81" s="141"/>
    </row>
    <row r="82" s="106" customFormat="1" ht="24" customHeight="1" spans="1:8">
      <c r="A82" s="127">
        <v>17</v>
      </c>
      <c r="B82" s="35" t="s">
        <v>300</v>
      </c>
      <c r="C82" s="36" t="s">
        <v>301</v>
      </c>
      <c r="D82" s="36">
        <v>3</v>
      </c>
      <c r="E82" s="36" t="s">
        <v>256</v>
      </c>
      <c r="F82" s="140"/>
      <c r="G82" s="21">
        <v>0.4</v>
      </c>
      <c r="H82" s="141"/>
    </row>
    <row r="83" s="106" customFormat="1" ht="24" customHeight="1" spans="1:8">
      <c r="A83" s="127">
        <v>18</v>
      </c>
      <c r="B83" s="35" t="s">
        <v>304</v>
      </c>
      <c r="C83" s="36" t="s">
        <v>305</v>
      </c>
      <c r="D83" s="36">
        <v>20</v>
      </c>
      <c r="E83" s="36" t="s">
        <v>49</v>
      </c>
      <c r="F83" s="140"/>
      <c r="G83" s="21">
        <v>20</v>
      </c>
      <c r="H83" s="141"/>
    </row>
    <row r="84" s="106" customFormat="1" ht="24" customHeight="1" spans="1:8">
      <c r="A84" s="127">
        <v>19</v>
      </c>
      <c r="B84" s="35" t="s">
        <v>308</v>
      </c>
      <c r="C84" s="36" t="s">
        <v>309</v>
      </c>
      <c r="D84" s="36">
        <v>4</v>
      </c>
      <c r="E84" s="36" t="s">
        <v>58</v>
      </c>
      <c r="F84" s="124"/>
      <c r="G84" s="21">
        <v>23</v>
      </c>
      <c r="H84" s="122"/>
    </row>
    <row r="85" s="106" customFormat="1" ht="24" customHeight="1" spans="1:8">
      <c r="A85" s="117">
        <v>1</v>
      </c>
      <c r="B85" s="35" t="s">
        <v>313</v>
      </c>
      <c r="C85" s="35" t="s">
        <v>314</v>
      </c>
      <c r="D85" s="36">
        <v>1</v>
      </c>
      <c r="E85" s="36" t="s">
        <v>58</v>
      </c>
      <c r="F85" s="123">
        <v>220</v>
      </c>
      <c r="G85" s="120">
        <v>8</v>
      </c>
      <c r="H85" s="121">
        <v>0.96</v>
      </c>
    </row>
    <row r="86" s="106" customFormat="1" ht="24" customHeight="1" spans="1:8">
      <c r="A86" s="117">
        <v>2</v>
      </c>
      <c r="B86" s="35" t="s">
        <v>313</v>
      </c>
      <c r="C86" s="35" t="s">
        <v>317</v>
      </c>
      <c r="D86" s="36">
        <v>1</v>
      </c>
      <c r="E86" s="36" t="s">
        <v>58</v>
      </c>
      <c r="F86" s="140"/>
      <c r="G86" s="120">
        <v>8</v>
      </c>
      <c r="H86" s="141"/>
    </row>
    <row r="87" s="106" customFormat="1" ht="24" customHeight="1" spans="1:8">
      <c r="A87" s="117">
        <v>3</v>
      </c>
      <c r="B87" s="35" t="s">
        <v>313</v>
      </c>
      <c r="C87" s="35" t="s">
        <v>318</v>
      </c>
      <c r="D87" s="36">
        <v>1</v>
      </c>
      <c r="E87" s="36" t="s">
        <v>58</v>
      </c>
      <c r="F87" s="140"/>
      <c r="G87" s="120">
        <v>8</v>
      </c>
      <c r="H87" s="141"/>
    </row>
    <row r="88" s="106" customFormat="1" ht="24" customHeight="1" spans="1:8">
      <c r="A88" s="117">
        <v>1</v>
      </c>
      <c r="B88" s="35" t="s">
        <v>319</v>
      </c>
      <c r="C88" s="35" t="s">
        <v>320</v>
      </c>
      <c r="D88" s="36">
        <v>2</v>
      </c>
      <c r="E88" s="36" t="s">
        <v>283</v>
      </c>
      <c r="F88" s="140"/>
      <c r="G88" s="120">
        <v>13</v>
      </c>
      <c r="H88" s="141"/>
    </row>
    <row r="89" s="106" customFormat="1" ht="24" customHeight="1" spans="1:8">
      <c r="A89" s="117">
        <v>2</v>
      </c>
      <c r="B89" s="35" t="s">
        <v>323</v>
      </c>
      <c r="C89" s="35" t="s">
        <v>324</v>
      </c>
      <c r="D89" s="36">
        <v>3</v>
      </c>
      <c r="E89" s="36" t="s">
        <v>283</v>
      </c>
      <c r="F89" s="140"/>
      <c r="G89" s="120">
        <v>156</v>
      </c>
      <c r="H89" s="141"/>
    </row>
    <row r="90" s="106" customFormat="1" ht="24" customHeight="1" spans="1:8">
      <c r="A90" s="117">
        <v>3</v>
      </c>
      <c r="B90" s="35" t="s">
        <v>327</v>
      </c>
      <c r="C90" s="35" t="s">
        <v>328</v>
      </c>
      <c r="D90" s="36">
        <v>1</v>
      </c>
      <c r="E90" s="36" t="s">
        <v>122</v>
      </c>
      <c r="F90" s="124"/>
      <c r="G90" s="120">
        <v>4.7</v>
      </c>
      <c r="H90" s="122"/>
    </row>
    <row r="91" ht="24" customHeight="1" spans="1:8">
      <c r="A91" s="117"/>
      <c r="B91" s="118" t="s">
        <v>331</v>
      </c>
      <c r="C91" s="119" t="s">
        <v>332</v>
      </c>
      <c r="D91" s="119">
        <v>50</v>
      </c>
      <c r="E91" s="119" t="s">
        <v>333</v>
      </c>
      <c r="F91" s="20">
        <v>172.6</v>
      </c>
      <c r="G91" s="120">
        <v>166.8</v>
      </c>
      <c r="H91" s="125">
        <v>0.33</v>
      </c>
    </row>
    <row r="92" s="106" customFormat="1" ht="24" customHeight="1" spans="1:8">
      <c r="A92" s="117">
        <v>1</v>
      </c>
      <c r="B92" s="142" t="s">
        <v>337</v>
      </c>
      <c r="C92" s="143" t="s">
        <v>338</v>
      </c>
      <c r="D92" s="144">
        <v>1</v>
      </c>
      <c r="E92" s="144" t="s">
        <v>76</v>
      </c>
      <c r="F92" s="20">
        <v>165</v>
      </c>
      <c r="G92" s="120">
        <v>135</v>
      </c>
      <c r="H92" s="125">
        <v>0.53</v>
      </c>
    </row>
    <row r="93" ht="24" customHeight="1" spans="1:8">
      <c r="A93" s="117">
        <v>1</v>
      </c>
      <c r="B93" s="118" t="s">
        <v>345</v>
      </c>
      <c r="C93" s="119" t="s">
        <v>346</v>
      </c>
      <c r="D93" s="119">
        <v>4</v>
      </c>
      <c r="E93" s="119" t="s">
        <v>58</v>
      </c>
      <c r="F93" s="123">
        <v>630</v>
      </c>
      <c r="G93" s="120">
        <v>134.4</v>
      </c>
      <c r="H93" s="123">
        <v>0.74</v>
      </c>
    </row>
    <row r="94" ht="24" customHeight="1" spans="1:8">
      <c r="A94" s="117">
        <v>2</v>
      </c>
      <c r="B94" s="118" t="s">
        <v>350</v>
      </c>
      <c r="C94" s="119" t="s">
        <v>351</v>
      </c>
      <c r="D94" s="119">
        <v>1</v>
      </c>
      <c r="E94" s="119" t="s">
        <v>247</v>
      </c>
      <c r="F94" s="140"/>
      <c r="G94" s="20">
        <v>21.9</v>
      </c>
      <c r="H94" s="140"/>
    </row>
    <row r="95" ht="24" customHeight="1" spans="1:8">
      <c r="A95" s="117">
        <v>3</v>
      </c>
      <c r="B95" s="118" t="s">
        <v>353</v>
      </c>
      <c r="C95" s="119" t="s">
        <v>354</v>
      </c>
      <c r="D95" s="119">
        <v>1</v>
      </c>
      <c r="E95" s="119" t="s">
        <v>58</v>
      </c>
      <c r="F95" s="140"/>
      <c r="G95" s="120">
        <v>18.1</v>
      </c>
      <c r="H95" s="140"/>
    </row>
    <row r="96" ht="24" customHeight="1" spans="1:8">
      <c r="A96" s="117">
        <v>4</v>
      </c>
      <c r="B96" s="118" t="s">
        <v>356</v>
      </c>
      <c r="C96" s="119" t="s">
        <v>357</v>
      </c>
      <c r="D96" s="119">
        <v>1</v>
      </c>
      <c r="E96" s="119" t="s">
        <v>247</v>
      </c>
      <c r="F96" s="140"/>
      <c r="G96" s="120">
        <v>19.6</v>
      </c>
      <c r="H96" s="140"/>
    </row>
    <row r="97" ht="24" customHeight="1" spans="1:8">
      <c r="A97" s="117">
        <v>5</v>
      </c>
      <c r="B97" s="118" t="s">
        <v>359</v>
      </c>
      <c r="C97" s="119" t="s">
        <v>360</v>
      </c>
      <c r="D97" s="119">
        <v>1</v>
      </c>
      <c r="E97" s="119" t="s">
        <v>247</v>
      </c>
      <c r="F97" s="140"/>
      <c r="G97" s="120">
        <v>13.2</v>
      </c>
      <c r="H97" s="140"/>
    </row>
    <row r="98" ht="24" customHeight="1" spans="1:8">
      <c r="A98" s="117">
        <v>6</v>
      </c>
      <c r="B98" s="118" t="s">
        <v>362</v>
      </c>
      <c r="C98" s="119" t="s">
        <v>363</v>
      </c>
      <c r="D98" s="119">
        <v>4</v>
      </c>
      <c r="E98" s="119" t="s">
        <v>58</v>
      </c>
      <c r="F98" s="140"/>
      <c r="G98" s="120">
        <v>134.4</v>
      </c>
      <c r="H98" s="140"/>
    </row>
    <row r="99" ht="24" customHeight="1" spans="1:8">
      <c r="A99" s="117">
        <v>7</v>
      </c>
      <c r="B99" s="118" t="s">
        <v>365</v>
      </c>
      <c r="C99" s="119" t="s">
        <v>366</v>
      </c>
      <c r="D99" s="119">
        <v>2</v>
      </c>
      <c r="E99" s="119" t="s">
        <v>247</v>
      </c>
      <c r="F99" s="140"/>
      <c r="G99" s="120">
        <v>1.8</v>
      </c>
      <c r="H99" s="140"/>
    </row>
    <row r="100" ht="24" customHeight="1" spans="1:8">
      <c r="A100" s="117">
        <v>8</v>
      </c>
      <c r="B100" s="118" t="s">
        <v>368</v>
      </c>
      <c r="C100" s="229" t="s">
        <v>369</v>
      </c>
      <c r="D100" s="119">
        <v>2</v>
      </c>
      <c r="E100" s="119" t="s">
        <v>58</v>
      </c>
      <c r="F100" s="140"/>
      <c r="G100" s="120">
        <v>1.8</v>
      </c>
      <c r="H100" s="140"/>
    </row>
    <row r="101" ht="24" customHeight="1" spans="1:8">
      <c r="A101" s="117">
        <v>9</v>
      </c>
      <c r="B101" s="118" t="s">
        <v>371</v>
      </c>
      <c r="C101" s="119" t="s">
        <v>372</v>
      </c>
      <c r="D101" s="119">
        <v>2</v>
      </c>
      <c r="E101" s="119" t="s">
        <v>247</v>
      </c>
      <c r="F101" s="140"/>
      <c r="G101" s="120">
        <v>0.2</v>
      </c>
      <c r="H101" s="140"/>
    </row>
    <row r="102" ht="24" customHeight="1" spans="1:8">
      <c r="A102" s="117">
        <v>10</v>
      </c>
      <c r="B102" s="118" t="s">
        <v>371</v>
      </c>
      <c r="C102" s="229" t="s">
        <v>374</v>
      </c>
      <c r="D102" s="119">
        <v>2</v>
      </c>
      <c r="E102" s="119" t="s">
        <v>247</v>
      </c>
      <c r="F102" s="140"/>
      <c r="G102" s="120">
        <v>0.5</v>
      </c>
      <c r="H102" s="140"/>
    </row>
    <row r="103" ht="24" customHeight="1" spans="1:8">
      <c r="A103" s="117">
        <v>11</v>
      </c>
      <c r="B103" s="118" t="s">
        <v>376</v>
      </c>
      <c r="C103" s="229" t="s">
        <v>377</v>
      </c>
      <c r="D103" s="119">
        <v>1</v>
      </c>
      <c r="E103" s="119" t="s">
        <v>76</v>
      </c>
      <c r="F103" s="140"/>
      <c r="G103" s="120">
        <v>21.7</v>
      </c>
      <c r="H103" s="140"/>
    </row>
    <row r="104" ht="24" customHeight="1" spans="1:8">
      <c r="A104" s="117">
        <v>12</v>
      </c>
      <c r="B104" s="118" t="s">
        <v>379</v>
      </c>
      <c r="C104" s="119" t="s">
        <v>380</v>
      </c>
      <c r="D104" s="119">
        <v>1</v>
      </c>
      <c r="E104" s="119" t="s">
        <v>76</v>
      </c>
      <c r="F104" s="140"/>
      <c r="G104" s="120">
        <v>7.5</v>
      </c>
      <c r="H104" s="140"/>
    </row>
    <row r="105" ht="24" customHeight="1" spans="1:8">
      <c r="A105" s="117">
        <v>13</v>
      </c>
      <c r="B105" s="118" t="s">
        <v>382</v>
      </c>
      <c r="C105" s="119" t="s">
        <v>383</v>
      </c>
      <c r="D105" s="119">
        <v>1</v>
      </c>
      <c r="E105" s="119" t="s">
        <v>58</v>
      </c>
      <c r="F105" s="140"/>
      <c r="G105" s="120">
        <v>2.1</v>
      </c>
      <c r="H105" s="140"/>
    </row>
    <row r="106" ht="24" customHeight="1" spans="1:8">
      <c r="A106" s="117">
        <v>14</v>
      </c>
      <c r="B106" s="118" t="s">
        <v>385</v>
      </c>
      <c r="C106" s="119" t="s">
        <v>386</v>
      </c>
      <c r="D106" s="119">
        <v>1</v>
      </c>
      <c r="E106" s="119" t="s">
        <v>58</v>
      </c>
      <c r="F106" s="140"/>
      <c r="G106" s="120">
        <v>0.4</v>
      </c>
      <c r="H106" s="140"/>
    </row>
    <row r="107" ht="24" customHeight="1" spans="1:8">
      <c r="A107" s="117">
        <v>15</v>
      </c>
      <c r="B107" s="118" t="s">
        <v>388</v>
      </c>
      <c r="C107" s="119" t="s">
        <v>389</v>
      </c>
      <c r="D107" s="119">
        <v>2</v>
      </c>
      <c r="E107" s="119" t="s">
        <v>76</v>
      </c>
      <c r="F107" s="140"/>
      <c r="G107" s="120">
        <v>17.4</v>
      </c>
      <c r="H107" s="140"/>
    </row>
    <row r="108" ht="24" customHeight="1" spans="1:8">
      <c r="A108" s="117">
        <v>16</v>
      </c>
      <c r="B108" s="118" t="s">
        <v>391</v>
      </c>
      <c r="C108" s="119" t="s">
        <v>392</v>
      </c>
      <c r="D108" s="119">
        <v>2</v>
      </c>
      <c r="E108" s="119" t="s">
        <v>58</v>
      </c>
      <c r="F108" s="140"/>
      <c r="G108" s="120">
        <v>3.6</v>
      </c>
      <c r="H108" s="140"/>
    </row>
    <row r="109" ht="24" customHeight="1" spans="1:8">
      <c r="A109" s="117">
        <v>17</v>
      </c>
      <c r="B109" s="118" t="s">
        <v>394</v>
      </c>
      <c r="C109" s="119" t="s">
        <v>395</v>
      </c>
      <c r="D109" s="119">
        <v>1</v>
      </c>
      <c r="E109" s="119" t="s">
        <v>76</v>
      </c>
      <c r="F109" s="140"/>
      <c r="G109" s="120">
        <v>3.1</v>
      </c>
      <c r="H109" s="140"/>
    </row>
    <row r="110" ht="24" customHeight="1" spans="1:8">
      <c r="A110" s="117">
        <v>18</v>
      </c>
      <c r="B110" s="118" t="s">
        <v>397</v>
      </c>
      <c r="C110" s="119" t="s">
        <v>398</v>
      </c>
      <c r="D110" s="119">
        <v>2</v>
      </c>
      <c r="E110" s="119" t="s">
        <v>58</v>
      </c>
      <c r="F110" s="140"/>
      <c r="G110" s="120">
        <v>24.8</v>
      </c>
      <c r="H110" s="140"/>
    </row>
    <row r="111" s="106" customFormat="1" ht="24" customHeight="1" spans="1:8">
      <c r="A111" s="117">
        <v>19</v>
      </c>
      <c r="B111" s="118" t="s">
        <v>400</v>
      </c>
      <c r="C111" s="119" t="s">
        <v>401</v>
      </c>
      <c r="D111" s="119">
        <v>1</v>
      </c>
      <c r="E111" s="119" t="s">
        <v>58</v>
      </c>
      <c r="F111" s="140"/>
      <c r="G111" s="120">
        <v>10.5</v>
      </c>
      <c r="H111" s="140"/>
    </row>
    <row r="112" s="106" customFormat="1" ht="24" customHeight="1" spans="1:8">
      <c r="A112" s="117">
        <v>20</v>
      </c>
      <c r="B112" s="118" t="s">
        <v>403</v>
      </c>
      <c r="C112" s="119" t="s">
        <v>404</v>
      </c>
      <c r="D112" s="119">
        <v>2</v>
      </c>
      <c r="E112" s="119" t="s">
        <v>58</v>
      </c>
      <c r="F112" s="140"/>
      <c r="G112" s="120">
        <v>48.8</v>
      </c>
      <c r="H112" s="140"/>
    </row>
    <row r="113" s="106" customFormat="1" ht="24" customHeight="1" spans="1:8">
      <c r="A113" s="117">
        <v>21</v>
      </c>
      <c r="B113" s="118" t="s">
        <v>406</v>
      </c>
      <c r="C113" s="119" t="s">
        <v>407</v>
      </c>
      <c r="D113" s="119">
        <v>1</v>
      </c>
      <c r="E113" s="119" t="s">
        <v>58</v>
      </c>
      <c r="F113" s="140"/>
      <c r="G113" s="120">
        <v>9</v>
      </c>
      <c r="H113" s="140"/>
    </row>
    <row r="114" s="106" customFormat="1" ht="24" customHeight="1" spans="1:8">
      <c r="A114" s="117">
        <v>22</v>
      </c>
      <c r="B114" s="118" t="s">
        <v>409</v>
      </c>
      <c r="C114" s="119" t="s">
        <v>410</v>
      </c>
      <c r="D114" s="119">
        <v>1</v>
      </c>
      <c r="E114" s="119" t="s">
        <v>58</v>
      </c>
      <c r="F114" s="140"/>
      <c r="G114" s="120">
        <v>0.7</v>
      </c>
      <c r="H114" s="140"/>
    </row>
    <row r="115" s="106" customFormat="1" ht="24" customHeight="1" spans="1:8">
      <c r="A115" s="117">
        <v>23</v>
      </c>
      <c r="B115" s="118" t="s">
        <v>412</v>
      </c>
      <c r="C115" s="119" t="s">
        <v>413</v>
      </c>
      <c r="D115" s="119">
        <v>1</v>
      </c>
      <c r="E115" s="119" t="s">
        <v>58</v>
      </c>
      <c r="F115" s="140"/>
      <c r="G115" s="120">
        <v>11.2</v>
      </c>
      <c r="H115" s="140"/>
    </row>
    <row r="116" s="106" customFormat="1" ht="24" customHeight="1" spans="1:8">
      <c r="A116" s="117">
        <v>24</v>
      </c>
      <c r="B116" s="118" t="s">
        <v>415</v>
      </c>
      <c r="C116" s="119" t="s">
        <v>416</v>
      </c>
      <c r="D116" s="119">
        <v>1</v>
      </c>
      <c r="E116" s="119" t="s">
        <v>58</v>
      </c>
      <c r="F116" s="140"/>
      <c r="G116" s="120">
        <v>1</v>
      </c>
      <c r="H116" s="140"/>
    </row>
    <row r="117" s="106" customFormat="1" ht="24" customHeight="1" spans="1:8">
      <c r="A117" s="117">
        <v>25</v>
      </c>
      <c r="B117" s="118" t="s">
        <v>418</v>
      </c>
      <c r="C117" s="119" t="s">
        <v>419</v>
      </c>
      <c r="D117" s="119">
        <v>2</v>
      </c>
      <c r="E117" s="119" t="s">
        <v>247</v>
      </c>
      <c r="F117" s="140"/>
      <c r="G117" s="120">
        <v>4.8</v>
      </c>
      <c r="H117" s="140"/>
    </row>
    <row r="118" s="106" customFormat="1" ht="24" customHeight="1" spans="1:8">
      <c r="A118" s="117">
        <v>26</v>
      </c>
      <c r="B118" s="118" t="s">
        <v>421</v>
      </c>
      <c r="C118" s="119" t="s">
        <v>422</v>
      </c>
      <c r="D118" s="119">
        <v>1</v>
      </c>
      <c r="E118" s="119" t="s">
        <v>76</v>
      </c>
      <c r="F118" s="140"/>
      <c r="G118" s="120">
        <v>25.9</v>
      </c>
      <c r="H118" s="140"/>
    </row>
    <row r="119" s="106" customFormat="1" ht="24" customHeight="1" spans="1:8">
      <c r="A119" s="117">
        <v>27</v>
      </c>
      <c r="B119" s="118" t="s">
        <v>424</v>
      </c>
      <c r="C119" s="119" t="s">
        <v>425</v>
      </c>
      <c r="D119" s="119">
        <v>1</v>
      </c>
      <c r="E119" s="119" t="s">
        <v>76</v>
      </c>
      <c r="F119" s="140"/>
      <c r="G119" s="120">
        <v>32.6</v>
      </c>
      <c r="H119" s="140"/>
    </row>
    <row r="120" s="106" customFormat="1" ht="24" customHeight="1" spans="1:8">
      <c r="A120" s="117">
        <v>28</v>
      </c>
      <c r="B120" s="118" t="s">
        <v>427</v>
      </c>
      <c r="C120" s="119" t="s">
        <v>428</v>
      </c>
      <c r="D120" s="119">
        <v>2</v>
      </c>
      <c r="E120" s="119" t="s">
        <v>39</v>
      </c>
      <c r="F120" s="140"/>
      <c r="G120" s="120">
        <v>0.8</v>
      </c>
      <c r="H120" s="140"/>
    </row>
    <row r="121" s="106" customFormat="1" ht="24" customHeight="1" spans="1:8">
      <c r="A121" s="117">
        <v>29</v>
      </c>
      <c r="B121" s="118" t="s">
        <v>430</v>
      </c>
      <c r="C121" s="119" t="s">
        <v>431</v>
      </c>
      <c r="D121" s="119">
        <v>2</v>
      </c>
      <c r="E121" s="119" t="s">
        <v>39</v>
      </c>
      <c r="F121" s="140"/>
      <c r="G121" s="120">
        <v>1</v>
      </c>
      <c r="H121" s="140"/>
    </row>
    <row r="122" s="106" customFormat="1" ht="24" customHeight="1" spans="1:8">
      <c r="A122" s="117">
        <v>30</v>
      </c>
      <c r="B122" s="118" t="s">
        <v>433</v>
      </c>
      <c r="C122" s="119" t="s">
        <v>434</v>
      </c>
      <c r="D122" s="119">
        <v>1</v>
      </c>
      <c r="E122" s="119" t="s">
        <v>58</v>
      </c>
      <c r="F122" s="140"/>
      <c r="G122" s="120">
        <v>6</v>
      </c>
      <c r="H122" s="140"/>
    </row>
    <row r="123" s="106" customFormat="1" ht="24" customHeight="1" spans="1:8">
      <c r="A123" s="117">
        <v>31</v>
      </c>
      <c r="B123" s="118" t="s">
        <v>436</v>
      </c>
      <c r="C123" s="119" t="s">
        <v>437</v>
      </c>
      <c r="D123" s="119">
        <v>2</v>
      </c>
      <c r="E123" s="119" t="s">
        <v>39</v>
      </c>
      <c r="F123" s="140"/>
      <c r="G123" s="120">
        <v>0.4</v>
      </c>
      <c r="H123" s="140"/>
    </row>
    <row r="124" s="106" customFormat="1" ht="24" customHeight="1" spans="1:8">
      <c r="A124" s="117">
        <v>32</v>
      </c>
      <c r="B124" s="118" t="s">
        <v>439</v>
      </c>
      <c r="C124" s="119" t="s">
        <v>440</v>
      </c>
      <c r="D124" s="119">
        <v>1</v>
      </c>
      <c r="E124" s="119" t="s">
        <v>58</v>
      </c>
      <c r="F124" s="140"/>
      <c r="G124" s="120">
        <v>2.5</v>
      </c>
      <c r="H124" s="140"/>
    </row>
    <row r="125" s="106" customFormat="1" ht="24" customHeight="1" spans="1:8">
      <c r="A125" s="117">
        <v>33</v>
      </c>
      <c r="B125" s="118" t="s">
        <v>442</v>
      </c>
      <c r="C125" s="119">
        <v>802139275</v>
      </c>
      <c r="D125" s="119">
        <v>1</v>
      </c>
      <c r="E125" s="119" t="s">
        <v>58</v>
      </c>
      <c r="F125" s="140"/>
      <c r="G125" s="120">
        <v>1.1</v>
      </c>
      <c r="H125" s="140"/>
    </row>
    <row r="126" s="106" customFormat="1" ht="24" customHeight="1" spans="1:8">
      <c r="A126" s="117">
        <v>34</v>
      </c>
      <c r="B126" s="118" t="s">
        <v>444</v>
      </c>
      <c r="C126" s="119">
        <v>802139275</v>
      </c>
      <c r="D126" s="119">
        <v>1</v>
      </c>
      <c r="E126" s="119" t="s">
        <v>58</v>
      </c>
      <c r="F126" s="140"/>
      <c r="G126" s="120">
        <v>1.1</v>
      </c>
      <c r="H126" s="140"/>
    </row>
    <row r="127" s="106" customFormat="1" ht="24" customHeight="1" spans="1:8">
      <c r="A127" s="117">
        <v>35</v>
      </c>
      <c r="B127" s="118" t="s">
        <v>445</v>
      </c>
      <c r="C127" s="119">
        <v>803684468</v>
      </c>
      <c r="D127" s="119">
        <v>2</v>
      </c>
      <c r="E127" s="119" t="s">
        <v>58</v>
      </c>
      <c r="F127" s="140"/>
      <c r="G127" s="120">
        <v>1.8</v>
      </c>
      <c r="H127" s="140"/>
    </row>
    <row r="128" s="106" customFormat="1" ht="24" customHeight="1" spans="1:8">
      <c r="A128" s="117">
        <v>36</v>
      </c>
      <c r="B128" s="118" t="s">
        <v>447</v>
      </c>
      <c r="C128" s="119">
        <v>803608668</v>
      </c>
      <c r="D128" s="119">
        <v>4</v>
      </c>
      <c r="E128" s="119" t="s">
        <v>58</v>
      </c>
      <c r="F128" s="140"/>
      <c r="G128" s="120">
        <v>0.8</v>
      </c>
      <c r="H128" s="140"/>
    </row>
    <row r="129" s="106" customFormat="1" ht="24" customHeight="1" spans="1:8">
      <c r="A129" s="117">
        <v>37</v>
      </c>
      <c r="B129" s="118" t="s">
        <v>449</v>
      </c>
      <c r="C129" s="119">
        <v>803682286</v>
      </c>
      <c r="D129" s="119">
        <v>10</v>
      </c>
      <c r="E129" s="119" t="s">
        <v>58</v>
      </c>
      <c r="F129" s="140"/>
      <c r="G129" s="120">
        <v>0.3</v>
      </c>
      <c r="H129" s="140"/>
    </row>
    <row r="130" s="106" customFormat="1" ht="24" customHeight="1" spans="1:8">
      <c r="A130" s="117">
        <v>38</v>
      </c>
      <c r="B130" s="118" t="s">
        <v>449</v>
      </c>
      <c r="C130" s="119">
        <v>803611282</v>
      </c>
      <c r="D130" s="119">
        <v>4</v>
      </c>
      <c r="E130" s="119" t="s">
        <v>58</v>
      </c>
      <c r="F130" s="124"/>
      <c r="G130" s="120">
        <v>0.1</v>
      </c>
      <c r="H130" s="124"/>
    </row>
    <row r="131" s="106" customFormat="1" ht="24" customHeight="1" spans="1:8">
      <c r="A131" s="117">
        <v>1</v>
      </c>
      <c r="B131" s="118" t="s">
        <v>452</v>
      </c>
      <c r="C131" s="119" t="s">
        <v>453</v>
      </c>
      <c r="D131" s="119">
        <v>2</v>
      </c>
      <c r="E131" s="119" t="s">
        <v>76</v>
      </c>
      <c r="F131" s="20">
        <v>0.52</v>
      </c>
      <c r="G131" s="120">
        <v>0.38</v>
      </c>
      <c r="H131" s="125">
        <v>0.007</v>
      </c>
    </row>
    <row r="132" s="106" customFormat="1" ht="24" customHeight="1" spans="1:8">
      <c r="A132" s="117">
        <v>2</v>
      </c>
      <c r="B132" s="118" t="s">
        <v>457</v>
      </c>
      <c r="C132" s="119" t="s">
        <v>458</v>
      </c>
      <c r="D132" s="119">
        <v>6</v>
      </c>
      <c r="E132" s="119" t="s">
        <v>76</v>
      </c>
      <c r="F132" s="20">
        <v>0.45</v>
      </c>
      <c r="G132" s="120">
        <v>0.37</v>
      </c>
      <c r="H132" s="125">
        <v>0.013</v>
      </c>
    </row>
    <row r="133" s="106" customFormat="1" ht="24" customHeight="1" spans="1:8">
      <c r="A133" s="117">
        <v>1</v>
      </c>
      <c r="B133" s="118" t="s">
        <v>460</v>
      </c>
      <c r="C133" s="119" t="s">
        <v>692</v>
      </c>
      <c r="D133" s="119">
        <v>2</v>
      </c>
      <c r="E133" s="119" t="s">
        <v>39</v>
      </c>
      <c r="F133" s="123">
        <v>1006</v>
      </c>
      <c r="G133" s="120">
        <v>930</v>
      </c>
      <c r="H133" s="121">
        <v>1.03</v>
      </c>
    </row>
    <row r="134" s="106" customFormat="1" ht="24" customHeight="1" spans="1:8">
      <c r="A134" s="117">
        <v>2</v>
      </c>
      <c r="B134" s="118" t="s">
        <v>465</v>
      </c>
      <c r="C134" s="119" t="s">
        <v>466</v>
      </c>
      <c r="D134" s="119">
        <v>4</v>
      </c>
      <c r="E134" s="119" t="s">
        <v>58</v>
      </c>
      <c r="F134" s="124"/>
      <c r="G134" s="120">
        <v>1</v>
      </c>
      <c r="H134" s="122"/>
    </row>
    <row r="135" s="106" customFormat="1" ht="24" customHeight="1" spans="1:8">
      <c r="A135" s="117">
        <v>1</v>
      </c>
      <c r="B135" s="145" t="s">
        <v>469</v>
      </c>
      <c r="C135" s="146" t="s">
        <v>470</v>
      </c>
      <c r="D135" s="145">
        <v>30</v>
      </c>
      <c r="E135" s="147" t="s">
        <v>471</v>
      </c>
      <c r="F135" s="148">
        <v>1347</v>
      </c>
      <c r="G135" s="149">
        <v>1020</v>
      </c>
      <c r="H135" s="150">
        <v>2.61</v>
      </c>
    </row>
    <row r="136" s="106" customFormat="1" ht="24" customHeight="1" spans="1:8">
      <c r="A136" s="117">
        <v>2</v>
      </c>
      <c r="B136" s="145" t="s">
        <v>473</v>
      </c>
      <c r="C136" s="146" t="s">
        <v>474</v>
      </c>
      <c r="D136" s="145">
        <v>6</v>
      </c>
      <c r="E136" s="147" t="s">
        <v>247</v>
      </c>
      <c r="F136" s="151"/>
      <c r="G136" s="149">
        <v>162</v>
      </c>
      <c r="H136" s="152"/>
    </row>
    <row r="137" s="106" customFormat="1" ht="24" customHeight="1" spans="1:8">
      <c r="A137" s="117">
        <v>3</v>
      </c>
      <c r="B137" s="145" t="s">
        <v>476</v>
      </c>
      <c r="C137" s="146" t="s">
        <v>477</v>
      </c>
      <c r="D137" s="145">
        <v>30</v>
      </c>
      <c r="E137" s="147" t="s">
        <v>122</v>
      </c>
      <c r="F137" s="153"/>
      <c r="G137" s="149">
        <v>30</v>
      </c>
      <c r="H137" s="154"/>
    </row>
    <row r="138" s="106" customFormat="1" ht="24" customHeight="1" spans="1:8">
      <c r="A138" s="117">
        <v>4</v>
      </c>
      <c r="B138" s="145" t="s">
        <v>479</v>
      </c>
      <c r="C138" s="146" t="s">
        <v>480</v>
      </c>
      <c r="D138" s="145">
        <v>4</v>
      </c>
      <c r="E138" s="147" t="s">
        <v>58</v>
      </c>
      <c r="F138" s="148">
        <v>775</v>
      </c>
      <c r="G138" s="149">
        <v>372</v>
      </c>
      <c r="H138" s="150">
        <v>0.3</v>
      </c>
    </row>
    <row r="139" s="106" customFormat="1" ht="24" customHeight="1" spans="1:8">
      <c r="A139" s="117">
        <v>5</v>
      </c>
      <c r="B139" s="145" t="s">
        <v>482</v>
      </c>
      <c r="C139" s="146" t="s">
        <v>480</v>
      </c>
      <c r="D139" s="145">
        <v>4</v>
      </c>
      <c r="E139" s="147" t="s">
        <v>58</v>
      </c>
      <c r="F139" s="153"/>
      <c r="G139" s="149">
        <v>372</v>
      </c>
      <c r="H139" s="154"/>
    </row>
    <row r="140" s="106" customFormat="1" ht="24" customHeight="1" spans="1:8">
      <c r="A140" s="117">
        <v>6</v>
      </c>
      <c r="B140" s="145" t="s">
        <v>483</v>
      </c>
      <c r="C140" s="146" t="s">
        <v>480</v>
      </c>
      <c r="D140" s="145">
        <v>4</v>
      </c>
      <c r="E140" s="147" t="s">
        <v>58</v>
      </c>
      <c r="F140" s="148">
        <v>776</v>
      </c>
      <c r="G140" s="149">
        <v>372</v>
      </c>
      <c r="H140" s="150">
        <v>0.29</v>
      </c>
    </row>
    <row r="141" s="106" customFormat="1" ht="24" customHeight="1" spans="1:8">
      <c r="A141" s="117">
        <v>7</v>
      </c>
      <c r="B141" s="145" t="s">
        <v>484</v>
      </c>
      <c r="C141" s="146" t="s">
        <v>480</v>
      </c>
      <c r="D141" s="145">
        <v>4</v>
      </c>
      <c r="E141" s="147" t="s">
        <v>58</v>
      </c>
      <c r="F141" s="153"/>
      <c r="G141" s="149">
        <v>372</v>
      </c>
      <c r="H141" s="154"/>
    </row>
    <row r="142" s="106" customFormat="1" ht="24" customHeight="1" spans="1:8">
      <c r="A142" s="117">
        <v>8</v>
      </c>
      <c r="B142" s="145" t="s">
        <v>485</v>
      </c>
      <c r="C142" s="145" t="s">
        <v>486</v>
      </c>
      <c r="D142" s="145">
        <v>10</v>
      </c>
      <c r="E142" s="147" t="s">
        <v>58</v>
      </c>
      <c r="F142" s="148">
        <v>691</v>
      </c>
      <c r="G142" s="149">
        <v>50</v>
      </c>
      <c r="H142" s="150">
        <v>0.55</v>
      </c>
    </row>
    <row r="143" s="106" customFormat="1" ht="24" customHeight="1" spans="1:8">
      <c r="A143" s="117">
        <v>9</v>
      </c>
      <c r="B143" s="145" t="s">
        <v>488</v>
      </c>
      <c r="C143" s="146" t="s">
        <v>489</v>
      </c>
      <c r="D143" s="145">
        <v>6</v>
      </c>
      <c r="E143" s="147" t="s">
        <v>58</v>
      </c>
      <c r="F143" s="151"/>
      <c r="G143" s="149">
        <v>90</v>
      </c>
      <c r="H143" s="152"/>
    </row>
    <row r="144" s="106" customFormat="1" ht="24" customHeight="1" spans="1:8">
      <c r="A144" s="117">
        <v>10</v>
      </c>
      <c r="B144" s="155" t="s">
        <v>491</v>
      </c>
      <c r="C144" s="156" t="s">
        <v>489</v>
      </c>
      <c r="D144" s="155">
        <v>6</v>
      </c>
      <c r="E144" s="157" t="s">
        <v>58</v>
      </c>
      <c r="F144" s="151"/>
      <c r="G144" s="149">
        <v>90</v>
      </c>
      <c r="H144" s="152"/>
    </row>
    <row r="145" s="106" customFormat="1" ht="24" customHeight="1" spans="1:8">
      <c r="A145" s="117">
        <v>11</v>
      </c>
      <c r="B145" s="145" t="s">
        <v>492</v>
      </c>
      <c r="C145" s="146" t="s">
        <v>493</v>
      </c>
      <c r="D145" s="145">
        <v>6</v>
      </c>
      <c r="E145" s="147" t="s">
        <v>58</v>
      </c>
      <c r="F145" s="151"/>
      <c r="G145" s="149">
        <v>72</v>
      </c>
      <c r="H145" s="152"/>
    </row>
    <row r="146" s="106" customFormat="1" ht="24" customHeight="1" spans="1:8">
      <c r="A146" s="117">
        <v>12</v>
      </c>
      <c r="B146" s="145" t="s">
        <v>495</v>
      </c>
      <c r="C146" s="146" t="s">
        <v>493</v>
      </c>
      <c r="D146" s="145">
        <v>6</v>
      </c>
      <c r="E146" s="147" t="s">
        <v>58</v>
      </c>
      <c r="F146" s="151"/>
      <c r="G146" s="149">
        <v>72</v>
      </c>
      <c r="H146" s="152"/>
    </row>
    <row r="147" s="106" customFormat="1" ht="24" customHeight="1" spans="1:8">
      <c r="A147" s="117">
        <v>13</v>
      </c>
      <c r="B147" s="145" t="s">
        <v>496</v>
      </c>
      <c r="C147" s="146" t="s">
        <v>497</v>
      </c>
      <c r="D147" s="145">
        <v>20</v>
      </c>
      <c r="E147" s="147" t="s">
        <v>58</v>
      </c>
      <c r="F147" s="151"/>
      <c r="G147" s="149">
        <v>130</v>
      </c>
      <c r="H147" s="152"/>
    </row>
    <row r="148" s="106" customFormat="1" ht="24" customHeight="1" spans="1:8">
      <c r="A148" s="117">
        <v>14</v>
      </c>
      <c r="B148" s="145" t="s">
        <v>499</v>
      </c>
      <c r="C148" s="146" t="s">
        <v>500</v>
      </c>
      <c r="D148" s="145">
        <v>20</v>
      </c>
      <c r="E148" s="147" t="s">
        <v>58</v>
      </c>
      <c r="F148" s="151"/>
      <c r="G148" s="149">
        <v>130</v>
      </c>
      <c r="H148" s="152"/>
    </row>
    <row r="149" s="106" customFormat="1" ht="24" customHeight="1" spans="1:8">
      <c r="A149" s="117">
        <v>15</v>
      </c>
      <c r="B149" s="145" t="s">
        <v>502</v>
      </c>
      <c r="C149" s="146" t="s">
        <v>503</v>
      </c>
      <c r="D149" s="145">
        <v>10</v>
      </c>
      <c r="E149" s="147" t="s">
        <v>504</v>
      </c>
      <c r="F149" s="153"/>
      <c r="G149" s="149">
        <v>15</v>
      </c>
      <c r="H149" s="154"/>
    </row>
    <row r="150" s="106" customFormat="1" ht="24" customHeight="1" spans="1:8">
      <c r="A150" s="117">
        <v>16</v>
      </c>
      <c r="B150" s="145" t="s">
        <v>506</v>
      </c>
      <c r="C150" s="146" t="s">
        <v>507</v>
      </c>
      <c r="D150" s="145">
        <v>10</v>
      </c>
      <c r="E150" s="147" t="s">
        <v>504</v>
      </c>
      <c r="F150" s="158">
        <v>1737</v>
      </c>
      <c r="G150" s="149">
        <v>1670</v>
      </c>
      <c r="H150" s="159">
        <v>0.53</v>
      </c>
    </row>
    <row r="151" s="106" customFormat="1" ht="24" customHeight="1" spans="1:8">
      <c r="A151" s="117">
        <v>17</v>
      </c>
      <c r="B151" s="145" t="s">
        <v>506</v>
      </c>
      <c r="C151" s="146" t="s">
        <v>509</v>
      </c>
      <c r="D151" s="145">
        <v>10</v>
      </c>
      <c r="E151" s="147" t="s">
        <v>504</v>
      </c>
      <c r="F151" s="158">
        <v>1536</v>
      </c>
      <c r="G151" s="149">
        <v>1480</v>
      </c>
      <c r="H151" s="159">
        <v>0.49</v>
      </c>
    </row>
    <row r="152" s="106" customFormat="1" ht="24" customHeight="1" spans="1:8">
      <c r="A152" s="117">
        <v>18</v>
      </c>
      <c r="B152" s="145" t="s">
        <v>511</v>
      </c>
      <c r="C152" s="146" t="s">
        <v>512</v>
      </c>
      <c r="D152" s="145">
        <v>4</v>
      </c>
      <c r="E152" s="147" t="s">
        <v>58</v>
      </c>
      <c r="F152" s="148">
        <v>32</v>
      </c>
      <c r="G152" s="149">
        <v>16</v>
      </c>
      <c r="H152" s="150">
        <v>0.02</v>
      </c>
    </row>
    <row r="153" s="106" customFormat="1" ht="24" customHeight="1" spans="1:8">
      <c r="A153" s="117">
        <v>19</v>
      </c>
      <c r="B153" s="145" t="s">
        <v>511</v>
      </c>
      <c r="C153" s="146" t="s">
        <v>514</v>
      </c>
      <c r="D153" s="145">
        <v>4</v>
      </c>
      <c r="E153" s="147" t="s">
        <v>58</v>
      </c>
      <c r="F153" s="153"/>
      <c r="G153" s="149">
        <v>6</v>
      </c>
      <c r="H153" s="154"/>
    </row>
    <row r="154" s="106" customFormat="1" ht="24" customHeight="1" spans="1:8">
      <c r="A154" s="117">
        <v>20</v>
      </c>
      <c r="B154" s="145" t="s">
        <v>516</v>
      </c>
      <c r="C154" s="146" t="s">
        <v>517</v>
      </c>
      <c r="D154" s="145">
        <v>2</v>
      </c>
      <c r="E154" s="147" t="s">
        <v>247</v>
      </c>
      <c r="F154" s="148">
        <v>2270</v>
      </c>
      <c r="G154" s="149">
        <v>680</v>
      </c>
      <c r="H154" s="150">
        <v>3.03</v>
      </c>
    </row>
    <row r="155" s="106" customFormat="1" ht="24" customHeight="1" spans="1:8">
      <c r="A155" s="117">
        <v>21</v>
      </c>
      <c r="B155" s="145" t="s">
        <v>519</v>
      </c>
      <c r="C155" s="146" t="s">
        <v>520</v>
      </c>
      <c r="D155" s="145">
        <v>2</v>
      </c>
      <c r="E155" s="147" t="s">
        <v>247</v>
      </c>
      <c r="F155" s="151"/>
      <c r="G155" s="149">
        <v>880</v>
      </c>
      <c r="H155" s="152"/>
    </row>
    <row r="156" s="106" customFormat="1" ht="24" customHeight="1" spans="1:8">
      <c r="A156" s="117">
        <v>22</v>
      </c>
      <c r="B156" s="145" t="s">
        <v>522</v>
      </c>
      <c r="C156" s="146" t="s">
        <v>523</v>
      </c>
      <c r="D156" s="145">
        <v>2</v>
      </c>
      <c r="E156" s="147" t="s">
        <v>247</v>
      </c>
      <c r="F156" s="153"/>
      <c r="G156" s="149">
        <v>580</v>
      </c>
      <c r="H156" s="154"/>
    </row>
    <row r="157" s="106" customFormat="1" ht="24" customHeight="1" spans="1:8">
      <c r="A157" s="117">
        <v>23</v>
      </c>
      <c r="B157" s="145" t="s">
        <v>525</v>
      </c>
      <c r="C157" s="146" t="s">
        <v>526</v>
      </c>
      <c r="D157" s="145">
        <v>6</v>
      </c>
      <c r="E157" s="147" t="s">
        <v>58</v>
      </c>
      <c r="F157" s="148">
        <v>311</v>
      </c>
      <c r="G157" s="149">
        <v>138</v>
      </c>
      <c r="H157" s="150">
        <v>0.23</v>
      </c>
    </row>
    <row r="158" s="106" customFormat="1" ht="24" customHeight="1" spans="1:8">
      <c r="A158" s="117">
        <v>24</v>
      </c>
      <c r="B158" s="145" t="s">
        <v>528</v>
      </c>
      <c r="C158" s="146" t="s">
        <v>529</v>
      </c>
      <c r="D158" s="145">
        <v>20</v>
      </c>
      <c r="E158" s="147" t="s">
        <v>58</v>
      </c>
      <c r="F158" s="151"/>
      <c r="G158" s="149">
        <v>10</v>
      </c>
      <c r="H158" s="152"/>
    </row>
    <row r="159" s="106" customFormat="1" ht="24" customHeight="1" spans="1:8">
      <c r="A159" s="117">
        <v>25</v>
      </c>
      <c r="B159" s="145" t="s">
        <v>531</v>
      </c>
      <c r="C159" s="146" t="s">
        <v>532</v>
      </c>
      <c r="D159" s="145">
        <v>4</v>
      </c>
      <c r="E159" s="147" t="s">
        <v>58</v>
      </c>
      <c r="F159" s="151"/>
      <c r="G159" s="149">
        <v>60</v>
      </c>
      <c r="H159" s="152"/>
    </row>
    <row r="160" s="106" customFormat="1" ht="24" customHeight="1" spans="1:8">
      <c r="A160" s="117">
        <v>26</v>
      </c>
      <c r="B160" s="145" t="s">
        <v>534</v>
      </c>
      <c r="C160" s="146" t="s">
        <v>535</v>
      </c>
      <c r="D160" s="145">
        <v>4</v>
      </c>
      <c r="E160" s="147" t="s">
        <v>58</v>
      </c>
      <c r="F160" s="151"/>
      <c r="G160" s="149">
        <v>68</v>
      </c>
      <c r="H160" s="152"/>
    </row>
    <row r="161" s="106" customFormat="1" ht="24" customHeight="1" spans="1:8">
      <c r="A161" s="117">
        <v>27</v>
      </c>
      <c r="B161" s="145" t="s">
        <v>537</v>
      </c>
      <c r="C161" s="146" t="s">
        <v>538</v>
      </c>
      <c r="D161" s="145">
        <v>4</v>
      </c>
      <c r="E161" s="147" t="s">
        <v>58</v>
      </c>
      <c r="F161" s="153"/>
      <c r="G161" s="149">
        <v>16</v>
      </c>
      <c r="H161" s="154"/>
    </row>
    <row r="162" s="106" customFormat="1" ht="24" customHeight="1" spans="1:8">
      <c r="A162" s="117">
        <v>28</v>
      </c>
      <c r="B162" s="145" t="s">
        <v>540</v>
      </c>
      <c r="C162" s="146" t="s">
        <v>541</v>
      </c>
      <c r="D162" s="145">
        <v>6</v>
      </c>
      <c r="E162" s="147" t="s">
        <v>58</v>
      </c>
      <c r="F162" s="160">
        <v>1152</v>
      </c>
      <c r="G162" s="149">
        <v>1110</v>
      </c>
      <c r="H162" s="159">
        <v>0.54</v>
      </c>
    </row>
    <row r="163" s="106" customFormat="1" ht="24" customHeight="1" spans="1:8">
      <c r="A163" s="117">
        <v>29</v>
      </c>
      <c r="B163" s="145" t="s">
        <v>543</v>
      </c>
      <c r="C163" s="146" t="s">
        <v>544</v>
      </c>
      <c r="D163" s="145">
        <v>20</v>
      </c>
      <c r="E163" s="147" t="s">
        <v>58</v>
      </c>
      <c r="F163" s="160">
        <v>90</v>
      </c>
      <c r="G163" s="149">
        <v>80</v>
      </c>
      <c r="H163" s="159">
        <v>0.01</v>
      </c>
    </row>
    <row r="164" s="106" customFormat="1" ht="24" customHeight="1" spans="1:8">
      <c r="A164" s="117">
        <v>30</v>
      </c>
      <c r="B164" s="145" t="s">
        <v>546</v>
      </c>
      <c r="C164" s="146" t="s">
        <v>547</v>
      </c>
      <c r="D164" s="145">
        <v>4</v>
      </c>
      <c r="E164" s="147" t="s">
        <v>548</v>
      </c>
      <c r="F164" s="160">
        <v>892</v>
      </c>
      <c r="G164" s="149">
        <v>824</v>
      </c>
      <c r="H164" s="159">
        <v>0.6</v>
      </c>
    </row>
    <row r="165" s="106" customFormat="1" ht="24" customHeight="1" spans="1:8">
      <c r="A165" s="117">
        <v>1</v>
      </c>
      <c r="B165" s="118" t="s">
        <v>550</v>
      </c>
      <c r="C165" s="119" t="s">
        <v>551</v>
      </c>
      <c r="D165" s="119">
        <v>10</v>
      </c>
      <c r="E165" s="119" t="s">
        <v>76</v>
      </c>
      <c r="F165" s="20">
        <v>13.6</v>
      </c>
      <c r="G165" s="120">
        <v>7.6</v>
      </c>
      <c r="H165" s="125">
        <v>0.05</v>
      </c>
    </row>
    <row r="166" s="106" customFormat="1" ht="24" customHeight="1" spans="1:8">
      <c r="A166" s="117">
        <v>2</v>
      </c>
      <c r="B166" s="118" t="s">
        <v>550</v>
      </c>
      <c r="C166" s="119" t="s">
        <v>556</v>
      </c>
      <c r="D166" s="119">
        <v>10</v>
      </c>
      <c r="E166" s="119" t="s">
        <v>76</v>
      </c>
      <c r="F166" s="20">
        <v>15.6</v>
      </c>
      <c r="G166" s="120">
        <v>9.6</v>
      </c>
      <c r="H166" s="125">
        <v>0.08</v>
      </c>
    </row>
    <row r="167" s="106" customFormat="1" ht="24" customHeight="1" spans="1:8">
      <c r="A167" s="117">
        <v>3</v>
      </c>
      <c r="B167" s="118" t="s">
        <v>550</v>
      </c>
      <c r="C167" s="119" t="s">
        <v>557</v>
      </c>
      <c r="D167" s="119">
        <v>10</v>
      </c>
      <c r="E167" s="119" t="s">
        <v>76</v>
      </c>
      <c r="F167" s="20">
        <v>14.1</v>
      </c>
      <c r="G167" s="120">
        <v>8.1</v>
      </c>
      <c r="H167" s="125">
        <v>0.06</v>
      </c>
    </row>
    <row r="168" s="106" customFormat="1" ht="24" customHeight="1" spans="1:8">
      <c r="A168" s="117">
        <v>4</v>
      </c>
      <c r="B168" s="118" t="s">
        <v>550</v>
      </c>
      <c r="C168" s="119" t="s">
        <v>558</v>
      </c>
      <c r="D168" s="119">
        <v>10</v>
      </c>
      <c r="E168" s="119" t="s">
        <v>76</v>
      </c>
      <c r="F168" s="20">
        <v>16</v>
      </c>
      <c r="G168" s="120">
        <v>10</v>
      </c>
      <c r="H168" s="125">
        <v>0.11</v>
      </c>
    </row>
    <row r="169" s="106" customFormat="1" ht="24" customHeight="1" spans="1:8">
      <c r="A169" s="117">
        <v>5</v>
      </c>
      <c r="B169" s="118" t="s">
        <v>550</v>
      </c>
      <c r="C169" s="119" t="s">
        <v>559</v>
      </c>
      <c r="D169" s="119">
        <v>10</v>
      </c>
      <c r="E169" s="119" t="s">
        <v>76</v>
      </c>
      <c r="F169" s="20">
        <v>14.1</v>
      </c>
      <c r="G169" s="120">
        <v>8.1</v>
      </c>
      <c r="H169" s="125">
        <v>0.06</v>
      </c>
    </row>
    <row r="170" s="106" customFormat="1" ht="27" customHeight="1" spans="1:8">
      <c r="A170" s="117">
        <v>0</v>
      </c>
      <c r="B170" s="118" t="s">
        <v>560</v>
      </c>
      <c r="C170" s="119" t="s">
        <v>561</v>
      </c>
      <c r="D170" s="119">
        <v>2</v>
      </c>
      <c r="E170" s="119" t="s">
        <v>58</v>
      </c>
      <c r="F170" s="123">
        <v>11</v>
      </c>
      <c r="G170" s="120">
        <v>8</v>
      </c>
      <c r="H170" s="121">
        <v>0.01</v>
      </c>
    </row>
    <row r="171" s="106" customFormat="1" ht="27" customHeight="1" spans="1:8">
      <c r="A171" s="117">
        <v>2</v>
      </c>
      <c r="B171" s="118" t="s">
        <v>564</v>
      </c>
      <c r="C171" s="119" t="s">
        <v>565</v>
      </c>
      <c r="D171" s="119">
        <v>4</v>
      </c>
      <c r="E171" s="119" t="s">
        <v>283</v>
      </c>
      <c r="F171" s="124"/>
      <c r="G171" s="120">
        <v>2.6</v>
      </c>
      <c r="H171" s="122"/>
    </row>
    <row r="172" s="106" customFormat="1" ht="24" customHeight="1" spans="1:8">
      <c r="A172" s="117">
        <v>1</v>
      </c>
      <c r="B172" s="118" t="s">
        <v>693</v>
      </c>
      <c r="C172" s="119" t="s">
        <v>569</v>
      </c>
      <c r="D172" s="119">
        <v>2</v>
      </c>
      <c r="E172" s="119" t="s">
        <v>122</v>
      </c>
      <c r="F172" s="20">
        <v>3.02</v>
      </c>
      <c r="G172" s="120">
        <v>0.5</v>
      </c>
      <c r="H172" s="125">
        <v>0.0582</v>
      </c>
    </row>
    <row r="173" s="106" customFormat="1" ht="24" customHeight="1" spans="1:8">
      <c r="A173" s="117">
        <v>2</v>
      </c>
      <c r="B173" s="118" t="s">
        <v>694</v>
      </c>
      <c r="C173" s="119" t="s">
        <v>574</v>
      </c>
      <c r="D173" s="119">
        <v>2</v>
      </c>
      <c r="E173" s="119" t="s">
        <v>283</v>
      </c>
      <c r="F173" s="20">
        <v>14</v>
      </c>
      <c r="G173" s="120">
        <v>12</v>
      </c>
      <c r="H173" s="125">
        <v>0.009</v>
      </c>
    </row>
    <row r="174" s="106" customFormat="1" ht="24" customHeight="1" spans="1:8">
      <c r="A174" s="117">
        <v>3</v>
      </c>
      <c r="B174" s="118" t="s">
        <v>695</v>
      </c>
      <c r="C174" s="119" t="s">
        <v>579</v>
      </c>
      <c r="D174" s="119">
        <v>4</v>
      </c>
      <c r="E174" s="119" t="s">
        <v>283</v>
      </c>
      <c r="F174" s="20">
        <v>66.52</v>
      </c>
      <c r="G174" s="120">
        <v>64</v>
      </c>
      <c r="H174" s="125">
        <v>0.0582</v>
      </c>
    </row>
    <row r="175" s="106" customFormat="1" ht="24" customHeight="1" spans="1:8">
      <c r="A175" s="117">
        <v>4</v>
      </c>
      <c r="B175" s="118" t="s">
        <v>696</v>
      </c>
      <c r="C175" s="119" t="s">
        <v>584</v>
      </c>
      <c r="D175" s="119">
        <v>1</v>
      </c>
      <c r="E175" s="119" t="s">
        <v>76</v>
      </c>
      <c r="F175" s="20">
        <v>155</v>
      </c>
      <c r="G175" s="120">
        <v>126</v>
      </c>
      <c r="H175" s="125">
        <v>0.69</v>
      </c>
    </row>
    <row r="176" s="106" customFormat="1" ht="24" customHeight="1" spans="1:8">
      <c r="A176" s="117">
        <v>5</v>
      </c>
      <c r="B176" s="118" t="s">
        <v>697</v>
      </c>
      <c r="C176" s="119" t="s">
        <v>589</v>
      </c>
      <c r="D176" s="119">
        <v>4</v>
      </c>
      <c r="E176" s="119" t="s">
        <v>76</v>
      </c>
      <c r="F176" s="20">
        <v>2.72</v>
      </c>
      <c r="G176" s="120">
        <v>0.2</v>
      </c>
      <c r="H176" s="125">
        <v>0.0582</v>
      </c>
    </row>
    <row r="177" s="106" customFormat="1" ht="24" customHeight="1" spans="1:8">
      <c r="A177" s="117">
        <v>6</v>
      </c>
      <c r="B177" s="118" t="s">
        <v>698</v>
      </c>
      <c r="C177" s="119" t="s">
        <v>594</v>
      </c>
      <c r="D177" s="119">
        <v>4</v>
      </c>
      <c r="E177" s="119" t="s">
        <v>283</v>
      </c>
      <c r="F177" s="20">
        <v>7.52</v>
      </c>
      <c r="G177" s="120">
        <v>5</v>
      </c>
      <c r="H177" s="125">
        <v>0.0582</v>
      </c>
    </row>
    <row r="178" s="106" customFormat="1" ht="24" customHeight="1" spans="1:8">
      <c r="A178" s="117">
        <v>7</v>
      </c>
      <c r="B178" s="118" t="s">
        <v>699</v>
      </c>
      <c r="C178" s="119" t="s">
        <v>598</v>
      </c>
      <c r="D178" s="119">
        <v>4</v>
      </c>
      <c r="E178" s="119" t="s">
        <v>283</v>
      </c>
      <c r="F178" s="20">
        <v>4.72</v>
      </c>
      <c r="G178" s="120">
        <v>2.2</v>
      </c>
      <c r="H178" s="125">
        <v>0.0582</v>
      </c>
    </row>
    <row r="179" s="106" customFormat="1" ht="24" customHeight="1" spans="1:8">
      <c r="A179" s="117">
        <v>8</v>
      </c>
      <c r="B179" s="118" t="s">
        <v>699</v>
      </c>
      <c r="C179" s="119" t="s">
        <v>601</v>
      </c>
      <c r="D179" s="119">
        <v>4</v>
      </c>
      <c r="E179" s="119" t="s">
        <v>283</v>
      </c>
      <c r="F179" s="20">
        <v>4.72</v>
      </c>
      <c r="G179" s="120">
        <v>2.2</v>
      </c>
      <c r="H179" s="125">
        <v>0.0582</v>
      </c>
    </row>
    <row r="180" s="106" customFormat="1" ht="24" customHeight="1" spans="1:8">
      <c r="A180" s="117">
        <v>9</v>
      </c>
      <c r="B180" s="118" t="s">
        <v>700</v>
      </c>
      <c r="C180" s="119" t="s">
        <v>604</v>
      </c>
      <c r="D180" s="119">
        <v>20</v>
      </c>
      <c r="E180" s="119" t="s">
        <v>283</v>
      </c>
      <c r="F180" s="20">
        <v>3.52</v>
      </c>
      <c r="G180" s="120">
        <v>1</v>
      </c>
      <c r="H180" s="125">
        <v>0.0582</v>
      </c>
    </row>
    <row r="181" s="106" customFormat="1" ht="24" customHeight="1" spans="1:8">
      <c r="A181" s="117">
        <v>10</v>
      </c>
      <c r="B181" s="118" t="s">
        <v>701</v>
      </c>
      <c r="C181" s="119" t="s">
        <v>608</v>
      </c>
      <c r="D181" s="119">
        <v>10</v>
      </c>
      <c r="E181" s="119" t="s">
        <v>283</v>
      </c>
      <c r="F181" s="20">
        <v>5.02</v>
      </c>
      <c r="G181" s="120">
        <v>2.5</v>
      </c>
      <c r="H181" s="125">
        <v>0.0582</v>
      </c>
    </row>
    <row r="182" s="106" customFormat="1" ht="24" customHeight="1" spans="1:8">
      <c r="A182" s="117">
        <v>11</v>
      </c>
      <c r="B182" s="118" t="s">
        <v>701</v>
      </c>
      <c r="C182" s="119" t="s">
        <v>611</v>
      </c>
      <c r="D182" s="119">
        <v>20</v>
      </c>
      <c r="E182" s="119" t="s">
        <v>283</v>
      </c>
      <c r="F182" s="20">
        <v>7.52</v>
      </c>
      <c r="G182" s="120">
        <v>5</v>
      </c>
      <c r="H182" s="125">
        <v>0.0582</v>
      </c>
    </row>
    <row r="183" s="106" customFormat="1" ht="24" customHeight="1" spans="1:8">
      <c r="A183" s="117">
        <v>12</v>
      </c>
      <c r="B183" s="118" t="s">
        <v>702</v>
      </c>
      <c r="C183" s="119" t="s">
        <v>614</v>
      </c>
      <c r="D183" s="119">
        <v>1</v>
      </c>
      <c r="E183" s="119" t="s">
        <v>76</v>
      </c>
      <c r="F183" s="20">
        <v>210</v>
      </c>
      <c r="G183" s="120">
        <v>165</v>
      </c>
      <c r="H183" s="125">
        <v>0.88</v>
      </c>
    </row>
    <row r="184" s="106" customFormat="1" ht="24" customHeight="1" spans="1:8">
      <c r="A184" s="117">
        <v>13</v>
      </c>
      <c r="B184" s="118" t="s">
        <v>702</v>
      </c>
      <c r="C184" s="119" t="s">
        <v>618</v>
      </c>
      <c r="D184" s="119">
        <v>1</v>
      </c>
      <c r="E184" s="119" t="s">
        <v>76</v>
      </c>
      <c r="F184" s="20">
        <v>210</v>
      </c>
      <c r="G184" s="120">
        <v>165</v>
      </c>
      <c r="H184" s="125">
        <v>0.88</v>
      </c>
    </row>
    <row r="185" s="106" customFormat="1" ht="24" customHeight="1" spans="1:8">
      <c r="A185" s="117">
        <v>14</v>
      </c>
      <c r="B185" s="118" t="s">
        <v>703</v>
      </c>
      <c r="C185" s="119" t="s">
        <v>621</v>
      </c>
      <c r="D185" s="119">
        <v>2</v>
      </c>
      <c r="E185" s="119" t="s">
        <v>76</v>
      </c>
      <c r="F185" s="20">
        <v>84</v>
      </c>
      <c r="G185" s="120">
        <v>78</v>
      </c>
      <c r="H185" s="125">
        <v>0.12</v>
      </c>
    </row>
    <row r="186" s="106" customFormat="1" ht="24" customHeight="1" spans="1:8">
      <c r="A186" s="117">
        <v>15</v>
      </c>
      <c r="B186" s="118" t="s">
        <v>703</v>
      </c>
      <c r="C186" s="119" t="s">
        <v>624</v>
      </c>
      <c r="D186" s="119">
        <v>2</v>
      </c>
      <c r="E186" s="119" t="s">
        <v>76</v>
      </c>
      <c r="F186" s="20">
        <v>244</v>
      </c>
      <c r="G186" s="120">
        <v>224</v>
      </c>
      <c r="H186" s="125">
        <v>0.26</v>
      </c>
    </row>
    <row r="187" s="106" customFormat="1" ht="24" customHeight="1" spans="1:8">
      <c r="A187" s="117">
        <v>16</v>
      </c>
      <c r="B187" s="118" t="s">
        <v>704</v>
      </c>
      <c r="C187" s="119" t="s">
        <v>628</v>
      </c>
      <c r="D187" s="119">
        <v>1</v>
      </c>
      <c r="E187" s="119" t="s">
        <v>76</v>
      </c>
      <c r="F187" s="20">
        <v>102</v>
      </c>
      <c r="G187" s="120">
        <v>96</v>
      </c>
      <c r="H187" s="125">
        <v>0.12</v>
      </c>
    </row>
    <row r="188" s="106" customFormat="1" ht="24" customHeight="1" spans="1:8">
      <c r="A188" s="117">
        <v>17</v>
      </c>
      <c r="B188" s="118" t="s">
        <v>704</v>
      </c>
      <c r="C188" s="119" t="s">
        <v>630</v>
      </c>
      <c r="D188" s="119">
        <v>1</v>
      </c>
      <c r="E188" s="119" t="s">
        <v>283</v>
      </c>
      <c r="F188" s="20">
        <v>115</v>
      </c>
      <c r="G188" s="120">
        <v>108</v>
      </c>
      <c r="H188" s="125">
        <v>0.13</v>
      </c>
    </row>
    <row r="189" s="106" customFormat="1" ht="24" customHeight="1" spans="1:8">
      <c r="A189" s="117">
        <v>18</v>
      </c>
      <c r="B189" s="118" t="s">
        <v>694</v>
      </c>
      <c r="C189" s="119" t="s">
        <v>632</v>
      </c>
      <c r="D189" s="119">
        <v>3</v>
      </c>
      <c r="E189" s="119" t="s">
        <v>76</v>
      </c>
      <c r="F189" s="20">
        <v>150</v>
      </c>
      <c r="G189" s="120">
        <v>129</v>
      </c>
      <c r="H189" s="125">
        <v>0.18</v>
      </c>
    </row>
    <row r="190" s="106" customFormat="1" ht="24" customHeight="1" spans="1:8">
      <c r="A190" s="117">
        <v>19</v>
      </c>
      <c r="B190" s="118" t="s">
        <v>705</v>
      </c>
      <c r="C190" s="119" t="s">
        <v>636</v>
      </c>
      <c r="D190" s="119">
        <v>3</v>
      </c>
      <c r="E190" s="119" t="s">
        <v>283</v>
      </c>
      <c r="F190" s="20">
        <v>184</v>
      </c>
      <c r="G190" s="120">
        <v>170</v>
      </c>
      <c r="H190" s="125">
        <v>0.2</v>
      </c>
    </row>
    <row r="191" s="106" customFormat="1" ht="24" customHeight="1" spans="1:8">
      <c r="A191" s="117">
        <v>20</v>
      </c>
      <c r="B191" s="118" t="s">
        <v>706</v>
      </c>
      <c r="C191" s="119" t="s">
        <v>641</v>
      </c>
      <c r="D191" s="119">
        <v>3</v>
      </c>
      <c r="E191" s="119" t="s">
        <v>283</v>
      </c>
      <c r="F191" s="20">
        <v>4.02</v>
      </c>
      <c r="G191" s="120">
        <v>1.5</v>
      </c>
      <c r="H191" s="125">
        <v>0.0582</v>
      </c>
    </row>
    <row r="192" s="106" customFormat="1" ht="24" customHeight="1" spans="1:8">
      <c r="A192" s="117">
        <v>21</v>
      </c>
      <c r="B192" s="118" t="s">
        <v>707</v>
      </c>
      <c r="C192" s="119" t="s">
        <v>645</v>
      </c>
      <c r="D192" s="119">
        <v>10</v>
      </c>
      <c r="E192" s="119" t="s">
        <v>283</v>
      </c>
      <c r="F192" s="20">
        <v>16.52</v>
      </c>
      <c r="G192" s="120">
        <v>14</v>
      </c>
      <c r="H192" s="125">
        <v>0.0582</v>
      </c>
    </row>
    <row r="193" s="106" customFormat="1" ht="24" customHeight="1" spans="1:8">
      <c r="A193" s="117">
        <v>22</v>
      </c>
      <c r="B193" s="118" t="s">
        <v>708</v>
      </c>
      <c r="C193" s="119" t="s">
        <v>649</v>
      </c>
      <c r="D193" s="119">
        <v>4</v>
      </c>
      <c r="E193" s="119" t="s">
        <v>39</v>
      </c>
      <c r="F193" s="20">
        <v>81.5</v>
      </c>
      <c r="G193" s="120">
        <v>70</v>
      </c>
      <c r="H193" s="125">
        <v>0.135</v>
      </c>
    </row>
    <row r="194" s="106" customFormat="1" ht="24" customHeight="1" spans="1:8">
      <c r="A194" s="117">
        <v>23</v>
      </c>
      <c r="B194" s="118" t="s">
        <v>708</v>
      </c>
      <c r="C194" s="119" t="s">
        <v>653</v>
      </c>
      <c r="D194" s="119">
        <v>4</v>
      </c>
      <c r="E194" s="119" t="s">
        <v>39</v>
      </c>
      <c r="F194" s="20">
        <v>81.5</v>
      </c>
      <c r="G194" s="120">
        <v>70</v>
      </c>
      <c r="H194" s="125">
        <v>0.135</v>
      </c>
    </row>
    <row r="195" s="106" customFormat="1" ht="24" customHeight="1" spans="1:8">
      <c r="A195" s="117">
        <v>24</v>
      </c>
      <c r="B195" s="118" t="s">
        <v>708</v>
      </c>
      <c r="C195" s="119" t="s">
        <v>655</v>
      </c>
      <c r="D195" s="119">
        <v>4</v>
      </c>
      <c r="E195" s="119" t="s">
        <v>39</v>
      </c>
      <c r="F195" s="20">
        <v>7.02</v>
      </c>
      <c r="G195" s="120">
        <v>4.5</v>
      </c>
      <c r="H195" s="125">
        <v>0.0582</v>
      </c>
    </row>
    <row r="196" s="106" customFormat="1" ht="24" customHeight="1" spans="1:8">
      <c r="A196" s="117">
        <v>25</v>
      </c>
      <c r="B196" s="118" t="s">
        <v>701</v>
      </c>
      <c r="C196" s="119" t="s">
        <v>659</v>
      </c>
      <c r="D196" s="119">
        <v>20</v>
      </c>
      <c r="E196" s="119" t="s">
        <v>283</v>
      </c>
      <c r="F196" s="20">
        <v>9.54</v>
      </c>
      <c r="G196" s="120">
        <v>7</v>
      </c>
      <c r="H196" s="125">
        <v>0.0582</v>
      </c>
    </row>
    <row r="197" s="106" customFormat="1" ht="24" customHeight="1" spans="1:8">
      <c r="A197" s="117">
        <v>26</v>
      </c>
      <c r="B197" s="118" t="s">
        <v>709</v>
      </c>
      <c r="C197" s="119" t="s">
        <v>662</v>
      </c>
      <c r="D197" s="119">
        <v>2</v>
      </c>
      <c r="E197" s="119" t="s">
        <v>122</v>
      </c>
      <c r="F197" s="20">
        <v>7.6</v>
      </c>
      <c r="G197" s="120">
        <v>4.8</v>
      </c>
      <c r="H197" s="125">
        <v>0.0582</v>
      </c>
    </row>
    <row r="198" s="106" customFormat="1" ht="24" customHeight="1" spans="1:8">
      <c r="A198" s="117">
        <v>27</v>
      </c>
      <c r="B198" s="118" t="s">
        <v>710</v>
      </c>
      <c r="C198" s="119" t="s">
        <v>666</v>
      </c>
      <c r="D198" s="119">
        <v>2</v>
      </c>
      <c r="E198" s="119" t="s">
        <v>122</v>
      </c>
      <c r="F198" s="20">
        <v>6.5</v>
      </c>
      <c r="G198" s="120">
        <v>3.6</v>
      </c>
      <c r="H198" s="125">
        <v>0.0582</v>
      </c>
    </row>
    <row r="199" s="106" customFormat="1" ht="24" customHeight="1" spans="1:8">
      <c r="A199" s="117">
        <v>28</v>
      </c>
      <c r="B199" s="118" t="s">
        <v>705</v>
      </c>
      <c r="C199" s="119" t="s">
        <v>668</v>
      </c>
      <c r="D199" s="119">
        <v>2</v>
      </c>
      <c r="E199" s="119" t="s">
        <v>283</v>
      </c>
      <c r="F199" s="20">
        <v>77</v>
      </c>
      <c r="G199" s="120">
        <v>64</v>
      </c>
      <c r="H199" s="125">
        <v>0.17</v>
      </c>
    </row>
    <row r="200" s="106" customFormat="1" ht="24" customHeight="1" spans="1:8">
      <c r="A200" s="117">
        <v>29</v>
      </c>
      <c r="B200" s="118" t="s">
        <v>711</v>
      </c>
      <c r="C200" s="119" t="s">
        <v>671</v>
      </c>
      <c r="D200" s="119">
        <v>10</v>
      </c>
      <c r="E200" s="119" t="s">
        <v>283</v>
      </c>
      <c r="F200" s="20">
        <v>2.62</v>
      </c>
      <c r="G200" s="120">
        <v>0.1</v>
      </c>
      <c r="H200" s="125">
        <v>0.0582</v>
      </c>
    </row>
    <row r="201" s="106" customFormat="1" ht="24" customHeight="1" spans="1:8">
      <c r="A201" s="117">
        <v>30</v>
      </c>
      <c r="B201" s="118" t="s">
        <v>712</v>
      </c>
      <c r="C201" s="119" t="s">
        <v>675</v>
      </c>
      <c r="D201" s="119">
        <v>1</v>
      </c>
      <c r="E201" s="119" t="s">
        <v>122</v>
      </c>
      <c r="F201" s="20">
        <v>5.9</v>
      </c>
      <c r="G201" s="120">
        <v>3</v>
      </c>
      <c r="H201" s="125">
        <v>0.0582</v>
      </c>
    </row>
    <row r="202" ht="24" customHeight="1" spans="1:8">
      <c r="A202" s="117"/>
      <c r="B202" s="118"/>
      <c r="C202" s="119"/>
      <c r="D202" s="119"/>
      <c r="E202" s="119"/>
      <c r="F202" s="124"/>
      <c r="G202" s="120"/>
      <c r="H202" s="124"/>
    </row>
    <row r="203" ht="15.95" customHeight="1" spans="1:8">
      <c r="A203" s="114" t="s">
        <v>713</v>
      </c>
      <c r="B203" s="114"/>
      <c r="C203" s="114"/>
      <c r="D203" s="114"/>
      <c r="E203" s="114"/>
      <c r="F203" s="161">
        <f>SUM(F12:F202)</f>
        <v>30857.07</v>
      </c>
      <c r="G203" s="161">
        <f>SUM(G12:G202)</f>
        <v>29054.51</v>
      </c>
      <c r="H203" s="161">
        <f>SUM(H12:H202)</f>
        <v>47.2764</v>
      </c>
    </row>
    <row r="204" spans="1:7">
      <c r="A204" s="111"/>
      <c r="B204" s="111"/>
      <c r="C204" s="111"/>
      <c r="D204" s="111"/>
      <c r="E204" s="111"/>
      <c r="F204" s="111"/>
      <c r="G204" s="111"/>
    </row>
    <row r="205" spans="1:7">
      <c r="A205" s="111"/>
      <c r="C205" s="111"/>
      <c r="D205" s="111"/>
      <c r="E205" s="111"/>
      <c r="F205" s="111"/>
      <c r="G205" s="111"/>
    </row>
    <row r="206" spans="1:8">
      <c r="A206" s="111"/>
      <c r="C206" s="111"/>
      <c r="D206" s="111"/>
      <c r="E206" s="111"/>
      <c r="F206" s="111"/>
      <c r="G206" s="111"/>
      <c r="H206" s="111"/>
    </row>
    <row r="207" spans="1:7">
      <c r="A207" s="111"/>
      <c r="B207" s="111"/>
      <c r="C207" s="111"/>
      <c r="D207" s="111"/>
      <c r="E207" s="111"/>
      <c r="F207" s="111"/>
      <c r="G207" s="111"/>
    </row>
    <row r="208" spans="1:7">
      <c r="A208" s="111"/>
      <c r="B208" s="111"/>
      <c r="C208" s="111"/>
      <c r="D208" s="111"/>
      <c r="E208" s="111"/>
      <c r="F208" s="111"/>
      <c r="G208" s="111"/>
    </row>
    <row r="209" spans="1:7">
      <c r="A209" s="111"/>
      <c r="B209" s="111"/>
      <c r="C209" s="111"/>
      <c r="D209" s="111"/>
      <c r="E209" s="111"/>
      <c r="F209" s="111"/>
      <c r="G209" s="111"/>
    </row>
  </sheetData>
  <autoFilter ref="A11:H203">
    <extLst/>
  </autoFilter>
  <mergeCells count="48">
    <mergeCell ref="G1:H1"/>
    <mergeCell ref="G2:H2"/>
    <mergeCell ref="G3:H3"/>
    <mergeCell ref="G4:H4"/>
    <mergeCell ref="G5:H5"/>
    <mergeCell ref="A9:H9"/>
    <mergeCell ref="B11:C11"/>
    <mergeCell ref="D11:E11"/>
    <mergeCell ref="A203:E203"/>
    <mergeCell ref="F14:F15"/>
    <mergeCell ref="F17:F18"/>
    <mergeCell ref="F28:F29"/>
    <mergeCell ref="F51:F56"/>
    <mergeCell ref="F57:F62"/>
    <mergeCell ref="F64:F65"/>
    <mergeCell ref="F66:F84"/>
    <mergeCell ref="F85:F90"/>
    <mergeCell ref="F93:F130"/>
    <mergeCell ref="F133:F134"/>
    <mergeCell ref="F135:F137"/>
    <mergeCell ref="F138:F139"/>
    <mergeCell ref="F140:F141"/>
    <mergeCell ref="F142:F149"/>
    <mergeCell ref="F152:F153"/>
    <mergeCell ref="F154:F156"/>
    <mergeCell ref="F157:F161"/>
    <mergeCell ref="F170:F171"/>
    <mergeCell ref="H12:H13"/>
    <mergeCell ref="H14:H15"/>
    <mergeCell ref="H17:H18"/>
    <mergeCell ref="H28:H29"/>
    <mergeCell ref="H51:H56"/>
    <mergeCell ref="H57:H62"/>
    <mergeCell ref="H64:H65"/>
    <mergeCell ref="H66:H84"/>
    <mergeCell ref="H85:H90"/>
    <mergeCell ref="H93:H130"/>
    <mergeCell ref="H133:H134"/>
    <mergeCell ref="H135:H137"/>
    <mergeCell ref="H138:H139"/>
    <mergeCell ref="H140:H141"/>
    <mergeCell ref="H142:H149"/>
    <mergeCell ref="H152:H153"/>
    <mergeCell ref="H154:H156"/>
    <mergeCell ref="H157:H161"/>
    <mergeCell ref="H170:H171"/>
    <mergeCell ref="C1:E3"/>
    <mergeCell ref="C5:E6"/>
  </mergeCells>
  <pageMargins left="0.318055555555556" right="0.288888888888889" top="0.479166666666667" bottom="0.75" header="0.3" footer="0.3"/>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2:N228"/>
  <sheetViews>
    <sheetView zoomScale="160" zoomScaleNormal="160" workbookViewId="0">
      <pane ySplit="2" topLeftCell="A196" activePane="bottomLeft" state="frozen"/>
      <selection/>
      <selection pane="bottomLeft" activeCell="L190" sqref="L190:L207"/>
    </sheetView>
  </sheetViews>
  <sheetFormatPr defaultColWidth="9" defaultRowHeight="13.5"/>
  <cols>
    <col min="1" max="1" width="11.4" style="4" customWidth="1"/>
    <col min="2" max="2" width="10.125" style="4" customWidth="1"/>
    <col min="3" max="3" width="21.125" style="5" customWidth="1"/>
    <col min="4" max="4" width="18.625" style="5" customWidth="1"/>
    <col min="5" max="5" width="8.25" style="5" customWidth="1"/>
    <col min="6" max="6" width="11.625" style="5" customWidth="1"/>
    <col min="7" max="7" width="10" style="4" customWidth="1"/>
    <col min="8" max="8" width="10.5" style="4" customWidth="1"/>
    <col min="9" max="9" width="9.625" style="4" customWidth="1"/>
    <col min="10" max="10" width="9.375" style="3" customWidth="1"/>
    <col min="11" max="11" width="8.75" style="3" customWidth="1"/>
    <col min="12" max="12" width="10.25" style="3" customWidth="1"/>
    <col min="13" max="14" width="12.375" style="3" customWidth="1"/>
    <col min="15" max="15" width="15" style="3" customWidth="1"/>
    <col min="16" max="16384" width="9" style="3"/>
  </cols>
  <sheetData>
    <row r="2" s="1" customFormat="1" spans="1:14">
      <c r="A2" s="6" t="s">
        <v>714</v>
      </c>
      <c r="B2" s="6" t="s">
        <v>715</v>
      </c>
      <c r="C2" s="6" t="s">
        <v>716</v>
      </c>
      <c r="D2" s="6" t="s">
        <v>717</v>
      </c>
      <c r="E2" s="7" t="s">
        <v>718</v>
      </c>
      <c r="F2" s="6" t="s">
        <v>719</v>
      </c>
      <c r="G2" s="8" t="s">
        <v>720</v>
      </c>
      <c r="H2" s="8" t="s">
        <v>721</v>
      </c>
      <c r="I2" s="6" t="s">
        <v>722</v>
      </c>
      <c r="J2" s="6" t="s">
        <v>723</v>
      </c>
      <c r="K2" s="6" t="s">
        <v>724</v>
      </c>
      <c r="L2" s="6" t="s">
        <v>725</v>
      </c>
      <c r="M2" s="42" t="s">
        <v>726</v>
      </c>
      <c r="N2" s="43"/>
    </row>
    <row r="3" s="2" customFormat="1" ht="20" customHeight="1" spans="1:14">
      <c r="A3" s="9" t="s">
        <v>727</v>
      </c>
      <c r="B3" s="10" t="s">
        <v>728</v>
      </c>
      <c r="C3" s="11" t="s">
        <v>37</v>
      </c>
      <c r="D3" s="11"/>
      <c r="E3" s="11"/>
      <c r="F3" s="11"/>
      <c r="G3" s="11">
        <v>3.4</v>
      </c>
      <c r="H3" s="11">
        <v>2.9</v>
      </c>
      <c r="I3" s="44">
        <v>310</v>
      </c>
      <c r="J3" s="44">
        <v>310</v>
      </c>
      <c r="K3" s="44">
        <v>230</v>
      </c>
      <c r="L3" s="45">
        <f t="shared" ref="L3:L7" si="0">ROUND(I3*J3*K3/1000000000,2)</f>
        <v>0.02</v>
      </c>
      <c r="M3" s="46" t="s">
        <v>729</v>
      </c>
      <c r="N3" s="47"/>
    </row>
    <row r="4" s="1" customFormat="1" ht="20" hidden="1" customHeight="1" spans="1:14">
      <c r="A4" s="12"/>
      <c r="B4" s="13"/>
      <c r="C4" s="14" t="s">
        <v>37</v>
      </c>
      <c r="D4" s="14" t="s">
        <v>730</v>
      </c>
      <c r="E4" s="14">
        <v>20</v>
      </c>
      <c r="F4" s="14" t="s">
        <v>39</v>
      </c>
      <c r="G4" s="14"/>
      <c r="H4" s="14"/>
      <c r="I4" s="48"/>
      <c r="J4" s="48"/>
      <c r="K4" s="48"/>
      <c r="L4" s="49"/>
      <c r="M4" s="50"/>
      <c r="N4" s="51"/>
    </row>
    <row r="5" s="2" customFormat="1" ht="20" customHeight="1" spans="1:14">
      <c r="A5" s="9" t="s">
        <v>731</v>
      </c>
      <c r="B5" s="10" t="s">
        <v>732</v>
      </c>
      <c r="C5" s="11" t="s">
        <v>47</v>
      </c>
      <c r="D5" s="11" t="s">
        <v>48</v>
      </c>
      <c r="E5" s="11">
        <v>50</v>
      </c>
      <c r="F5" s="11" t="s">
        <v>49</v>
      </c>
      <c r="G5" s="11">
        <v>110</v>
      </c>
      <c r="H5" s="11">
        <v>100</v>
      </c>
      <c r="I5" s="44">
        <v>1550</v>
      </c>
      <c r="J5" s="44">
        <v>450</v>
      </c>
      <c r="K5" s="44">
        <v>300</v>
      </c>
      <c r="L5" s="45">
        <f t="shared" si="0"/>
        <v>0.21</v>
      </c>
      <c r="M5" s="46" t="s">
        <v>43</v>
      </c>
      <c r="N5" s="47"/>
    </row>
    <row r="6" s="1" customFormat="1" ht="20" hidden="1" customHeight="1" spans="1:14">
      <c r="A6" s="12"/>
      <c r="B6" s="13"/>
      <c r="C6" s="14" t="s">
        <v>47</v>
      </c>
      <c r="D6" s="14" t="s">
        <v>55</v>
      </c>
      <c r="E6" s="14">
        <v>50</v>
      </c>
      <c r="F6" s="14" t="s">
        <v>49</v>
      </c>
      <c r="G6" s="14"/>
      <c r="H6" s="14"/>
      <c r="I6" s="48"/>
      <c r="J6" s="48"/>
      <c r="K6" s="48"/>
      <c r="L6" s="49"/>
      <c r="M6" s="50"/>
      <c r="N6" s="51"/>
    </row>
    <row r="7" s="2" customFormat="1" ht="16" customHeight="1" spans="1:14">
      <c r="A7" s="9" t="s">
        <v>733</v>
      </c>
      <c r="B7" s="10" t="s">
        <v>728</v>
      </c>
      <c r="C7" s="15" t="s">
        <v>56</v>
      </c>
      <c r="D7" s="11"/>
      <c r="E7" s="11"/>
      <c r="F7" s="11"/>
      <c r="G7" s="16">
        <v>1.4</v>
      </c>
      <c r="H7" s="17">
        <v>1.2</v>
      </c>
      <c r="I7" s="52">
        <v>208</v>
      </c>
      <c r="J7" s="52">
        <v>110</v>
      </c>
      <c r="K7" s="52">
        <v>140</v>
      </c>
      <c r="L7" s="45">
        <f>ROUND(I7*J7*K7/1000000000,3)</f>
        <v>0.003</v>
      </c>
      <c r="M7" s="46" t="s">
        <v>729</v>
      </c>
      <c r="N7" s="47"/>
    </row>
    <row r="8" s="1" customFormat="1" ht="16" hidden="1" customHeight="1" spans="1:14">
      <c r="A8" s="12"/>
      <c r="B8" s="18"/>
      <c r="C8" s="19" t="s">
        <v>56</v>
      </c>
      <c r="D8" s="14" t="s">
        <v>57</v>
      </c>
      <c r="E8" s="14">
        <v>4</v>
      </c>
      <c r="F8" s="14" t="s">
        <v>58</v>
      </c>
      <c r="G8" s="20"/>
      <c r="H8" s="21"/>
      <c r="I8" s="53"/>
      <c r="J8" s="53"/>
      <c r="K8" s="53"/>
      <c r="L8" s="49"/>
      <c r="M8" s="50"/>
      <c r="N8" s="51"/>
    </row>
    <row r="9" s="2" customFormat="1" ht="16" customHeight="1" spans="1:14">
      <c r="A9" s="9" t="s">
        <v>734</v>
      </c>
      <c r="B9" s="10" t="s">
        <v>728</v>
      </c>
      <c r="C9" s="15" t="s">
        <v>735</v>
      </c>
      <c r="D9" s="11" t="s">
        <v>736</v>
      </c>
      <c r="E9" s="11">
        <v>10</v>
      </c>
      <c r="F9" s="11" t="s">
        <v>58</v>
      </c>
      <c r="G9" s="16">
        <v>3.3</v>
      </c>
      <c r="H9" s="17">
        <v>2.9</v>
      </c>
      <c r="I9" s="52">
        <v>300</v>
      </c>
      <c r="J9" s="52">
        <v>250</v>
      </c>
      <c r="K9" s="52">
        <v>200</v>
      </c>
      <c r="L9" s="45">
        <f>ROUND(I9*J9*K9/1000000000,3)</f>
        <v>0.015</v>
      </c>
      <c r="M9" s="46" t="s">
        <v>729</v>
      </c>
      <c r="N9" s="47"/>
    </row>
    <row r="10" s="1" customFormat="1" ht="16" hidden="1" customHeight="1" spans="1:14">
      <c r="A10" s="12"/>
      <c r="B10" s="18"/>
      <c r="C10" s="19" t="s">
        <v>69</v>
      </c>
      <c r="D10" s="14" t="s">
        <v>70</v>
      </c>
      <c r="E10" s="14">
        <v>10</v>
      </c>
      <c r="F10" s="14" t="s">
        <v>39</v>
      </c>
      <c r="G10" s="20"/>
      <c r="H10" s="21"/>
      <c r="I10" s="53"/>
      <c r="J10" s="53"/>
      <c r="K10" s="53"/>
      <c r="L10" s="49"/>
      <c r="M10" s="50"/>
      <c r="N10" s="51"/>
    </row>
    <row r="11" s="2" customFormat="1" ht="20" customHeight="1" spans="1:14">
      <c r="A11" s="9" t="s">
        <v>737</v>
      </c>
      <c r="B11" s="10" t="s">
        <v>738</v>
      </c>
      <c r="C11" s="11" t="s">
        <v>74</v>
      </c>
      <c r="D11" s="11" t="s">
        <v>739</v>
      </c>
      <c r="E11" s="11">
        <v>1</v>
      </c>
      <c r="F11" s="11" t="s">
        <v>76</v>
      </c>
      <c r="G11" s="11">
        <v>85</v>
      </c>
      <c r="H11" s="11">
        <v>84</v>
      </c>
      <c r="I11" s="44">
        <v>670</v>
      </c>
      <c r="J11" s="44">
        <v>480</v>
      </c>
      <c r="K11" s="44">
        <v>970</v>
      </c>
      <c r="L11" s="45">
        <f>ROUND(I11*J11*K11/1000000000,2)</f>
        <v>0.31</v>
      </c>
      <c r="M11" s="46" t="s">
        <v>729</v>
      </c>
      <c r="N11" s="47"/>
    </row>
    <row r="12" s="2" customFormat="1" ht="20" customHeight="1" spans="1:14">
      <c r="A12" s="9" t="s">
        <v>740</v>
      </c>
      <c r="B12" s="10" t="s">
        <v>738</v>
      </c>
      <c r="C12" s="11" t="s">
        <v>74</v>
      </c>
      <c r="D12" s="11" t="s">
        <v>739</v>
      </c>
      <c r="E12" s="11">
        <v>1</v>
      </c>
      <c r="F12" s="11" t="s">
        <v>76</v>
      </c>
      <c r="G12" s="11">
        <v>85</v>
      </c>
      <c r="H12" s="11">
        <v>84</v>
      </c>
      <c r="I12" s="44">
        <v>670</v>
      </c>
      <c r="J12" s="44">
        <v>480</v>
      </c>
      <c r="K12" s="44">
        <v>970</v>
      </c>
      <c r="L12" s="45">
        <f>ROUND(I12*J12*K12/1000000000,2)</f>
        <v>0.31</v>
      </c>
      <c r="M12" s="46" t="s">
        <v>729</v>
      </c>
      <c r="N12" s="47"/>
    </row>
    <row r="13" s="2" customFormat="1" ht="16" customHeight="1" spans="1:14">
      <c r="A13" s="9" t="s">
        <v>741</v>
      </c>
      <c r="B13" s="10" t="s">
        <v>738</v>
      </c>
      <c r="C13" s="15" t="s">
        <v>81</v>
      </c>
      <c r="D13" s="11" t="s">
        <v>82</v>
      </c>
      <c r="E13" s="11">
        <v>1</v>
      </c>
      <c r="F13" s="11" t="s">
        <v>76</v>
      </c>
      <c r="G13" s="16">
        <v>1930</v>
      </c>
      <c r="H13" s="17">
        <v>1830</v>
      </c>
      <c r="I13" s="52">
        <v>1830</v>
      </c>
      <c r="J13" s="52">
        <v>880</v>
      </c>
      <c r="K13" s="52">
        <v>1220</v>
      </c>
      <c r="L13" s="45">
        <f>ROUND(I13*J13*K13/1000000000,2)</f>
        <v>1.96</v>
      </c>
      <c r="M13" s="46" t="s">
        <v>729</v>
      </c>
      <c r="N13" s="47"/>
    </row>
    <row r="14" s="2" customFormat="1" ht="16" customHeight="1" spans="1:14">
      <c r="A14" s="9" t="s">
        <v>742</v>
      </c>
      <c r="B14" s="10" t="s">
        <v>738</v>
      </c>
      <c r="C14" s="15" t="s">
        <v>87</v>
      </c>
      <c r="D14" s="11" t="s">
        <v>88</v>
      </c>
      <c r="E14" s="11">
        <v>1</v>
      </c>
      <c r="F14" s="11" t="s">
        <v>76</v>
      </c>
      <c r="G14" s="16">
        <v>33</v>
      </c>
      <c r="H14" s="17">
        <v>26</v>
      </c>
      <c r="I14" s="52">
        <v>510</v>
      </c>
      <c r="J14" s="52">
        <v>410</v>
      </c>
      <c r="K14" s="52">
        <v>460</v>
      </c>
      <c r="L14" s="45">
        <f>ROUND(I14*J14*K14/1000000000,2)</f>
        <v>0.1</v>
      </c>
      <c r="M14" s="46" t="s">
        <v>729</v>
      </c>
      <c r="N14" s="47"/>
    </row>
    <row r="15" s="2" customFormat="1" ht="16" customHeight="1" spans="1:14">
      <c r="A15" s="9" t="s">
        <v>743</v>
      </c>
      <c r="B15" s="10" t="s">
        <v>738</v>
      </c>
      <c r="C15" s="15" t="s">
        <v>87</v>
      </c>
      <c r="D15" s="11" t="s">
        <v>88</v>
      </c>
      <c r="E15" s="11">
        <v>1</v>
      </c>
      <c r="F15" s="11" t="s">
        <v>76</v>
      </c>
      <c r="G15" s="16">
        <v>33</v>
      </c>
      <c r="H15" s="17">
        <v>26</v>
      </c>
      <c r="I15" s="52">
        <v>510</v>
      </c>
      <c r="J15" s="52">
        <v>410</v>
      </c>
      <c r="K15" s="52">
        <v>460</v>
      </c>
      <c r="L15" s="45">
        <f>ROUND(I15*J15*K15/1000000000,2)</f>
        <v>0.1</v>
      </c>
      <c r="M15" s="46" t="s">
        <v>729</v>
      </c>
      <c r="N15" s="47"/>
    </row>
    <row r="16" s="2" customFormat="1" ht="16" customHeight="1" spans="1:14">
      <c r="A16" s="9" t="s">
        <v>744</v>
      </c>
      <c r="B16" s="10" t="s">
        <v>738</v>
      </c>
      <c r="C16" s="15" t="s">
        <v>87</v>
      </c>
      <c r="D16" s="11" t="s">
        <v>91</v>
      </c>
      <c r="E16" s="11">
        <v>1</v>
      </c>
      <c r="F16" s="11" t="s">
        <v>76</v>
      </c>
      <c r="G16" s="16">
        <v>76</v>
      </c>
      <c r="H16" s="17">
        <v>66</v>
      </c>
      <c r="I16" s="52">
        <v>640</v>
      </c>
      <c r="J16" s="52">
        <v>500</v>
      </c>
      <c r="K16" s="52">
        <v>450</v>
      </c>
      <c r="L16" s="45">
        <f t="shared" ref="L16:L30" si="1">ROUND(I16*J16*K16/1000000000,2)</f>
        <v>0.14</v>
      </c>
      <c r="M16" s="46" t="s">
        <v>729</v>
      </c>
      <c r="N16" s="47"/>
    </row>
    <row r="17" s="2" customFormat="1" ht="16" customHeight="1" spans="1:14">
      <c r="A17" s="9" t="s">
        <v>745</v>
      </c>
      <c r="B17" s="10" t="s">
        <v>738</v>
      </c>
      <c r="C17" s="15" t="s">
        <v>87</v>
      </c>
      <c r="D17" s="11" t="s">
        <v>91</v>
      </c>
      <c r="E17" s="11">
        <v>1</v>
      </c>
      <c r="F17" s="11" t="s">
        <v>76</v>
      </c>
      <c r="G17" s="16">
        <v>76</v>
      </c>
      <c r="H17" s="17">
        <v>66</v>
      </c>
      <c r="I17" s="52">
        <v>640</v>
      </c>
      <c r="J17" s="52">
        <v>500</v>
      </c>
      <c r="K17" s="52">
        <v>450</v>
      </c>
      <c r="L17" s="45">
        <f t="shared" si="1"/>
        <v>0.14</v>
      </c>
      <c r="M17" s="46" t="s">
        <v>729</v>
      </c>
      <c r="N17" s="47"/>
    </row>
    <row r="18" s="2" customFormat="1" ht="16" customHeight="1" spans="1:14">
      <c r="A18" s="9" t="s">
        <v>746</v>
      </c>
      <c r="B18" s="10" t="s">
        <v>738</v>
      </c>
      <c r="C18" s="15" t="s">
        <v>93</v>
      </c>
      <c r="D18" s="11" t="s">
        <v>94</v>
      </c>
      <c r="E18" s="11">
        <v>1</v>
      </c>
      <c r="F18" s="11" t="s">
        <v>76</v>
      </c>
      <c r="G18" s="16">
        <v>67</v>
      </c>
      <c r="H18" s="17">
        <v>58</v>
      </c>
      <c r="I18" s="52">
        <v>640</v>
      </c>
      <c r="J18" s="52">
        <v>500</v>
      </c>
      <c r="K18" s="52">
        <v>440</v>
      </c>
      <c r="L18" s="45">
        <f t="shared" si="1"/>
        <v>0.14</v>
      </c>
      <c r="M18" s="46" t="s">
        <v>729</v>
      </c>
      <c r="N18" s="47"/>
    </row>
    <row r="19" s="2" customFormat="1" ht="16" customHeight="1" spans="1:14">
      <c r="A19" s="9" t="s">
        <v>747</v>
      </c>
      <c r="B19" s="10" t="s">
        <v>738</v>
      </c>
      <c r="C19" s="15" t="s">
        <v>93</v>
      </c>
      <c r="D19" s="11" t="s">
        <v>97</v>
      </c>
      <c r="E19" s="11">
        <v>1</v>
      </c>
      <c r="F19" s="11" t="s">
        <v>76</v>
      </c>
      <c r="G19" s="16">
        <v>87</v>
      </c>
      <c r="H19" s="17">
        <v>77</v>
      </c>
      <c r="I19" s="52">
        <v>640</v>
      </c>
      <c r="J19" s="52">
        <v>500</v>
      </c>
      <c r="K19" s="52">
        <v>420</v>
      </c>
      <c r="L19" s="45">
        <f t="shared" si="1"/>
        <v>0.13</v>
      </c>
      <c r="M19" s="46" t="s">
        <v>729</v>
      </c>
      <c r="N19" s="47"/>
    </row>
    <row r="20" s="2" customFormat="1" ht="16" customHeight="1" spans="1:14">
      <c r="A20" s="9" t="s">
        <v>748</v>
      </c>
      <c r="B20" s="10" t="s">
        <v>738</v>
      </c>
      <c r="C20" s="15" t="s">
        <v>93</v>
      </c>
      <c r="D20" s="11" t="s">
        <v>97</v>
      </c>
      <c r="E20" s="11">
        <v>1</v>
      </c>
      <c r="F20" s="11" t="s">
        <v>76</v>
      </c>
      <c r="G20" s="16">
        <v>87</v>
      </c>
      <c r="H20" s="17">
        <v>77</v>
      </c>
      <c r="I20" s="52">
        <v>640</v>
      </c>
      <c r="J20" s="52">
        <v>500</v>
      </c>
      <c r="K20" s="52">
        <v>420</v>
      </c>
      <c r="L20" s="45">
        <f t="shared" si="1"/>
        <v>0.13</v>
      </c>
      <c r="M20" s="46" t="s">
        <v>729</v>
      </c>
      <c r="N20" s="47"/>
    </row>
    <row r="21" s="2" customFormat="1" ht="16" customHeight="1" spans="1:14">
      <c r="A21" s="9" t="s">
        <v>749</v>
      </c>
      <c r="B21" s="10" t="s">
        <v>738</v>
      </c>
      <c r="C21" s="15" t="s">
        <v>93</v>
      </c>
      <c r="D21" s="11" t="s">
        <v>97</v>
      </c>
      <c r="E21" s="11">
        <v>1</v>
      </c>
      <c r="F21" s="11" t="s">
        <v>76</v>
      </c>
      <c r="G21" s="16">
        <v>87</v>
      </c>
      <c r="H21" s="17">
        <v>77</v>
      </c>
      <c r="I21" s="52">
        <v>640</v>
      </c>
      <c r="J21" s="52">
        <v>500</v>
      </c>
      <c r="K21" s="52">
        <v>420</v>
      </c>
      <c r="L21" s="45">
        <f t="shared" si="1"/>
        <v>0.13</v>
      </c>
      <c r="M21" s="46" t="s">
        <v>729</v>
      </c>
      <c r="N21" s="47"/>
    </row>
    <row r="22" s="2" customFormat="1" ht="16" customHeight="1" spans="1:14">
      <c r="A22" s="9" t="s">
        <v>750</v>
      </c>
      <c r="B22" s="10" t="s">
        <v>738</v>
      </c>
      <c r="C22" s="15" t="s">
        <v>93</v>
      </c>
      <c r="D22" s="11" t="s">
        <v>97</v>
      </c>
      <c r="E22" s="11">
        <v>1</v>
      </c>
      <c r="F22" s="11" t="s">
        <v>76</v>
      </c>
      <c r="G22" s="16">
        <v>87</v>
      </c>
      <c r="H22" s="17">
        <v>77</v>
      </c>
      <c r="I22" s="52">
        <v>640</v>
      </c>
      <c r="J22" s="52">
        <v>500</v>
      </c>
      <c r="K22" s="52">
        <v>420</v>
      </c>
      <c r="L22" s="45">
        <f t="shared" si="1"/>
        <v>0.13</v>
      </c>
      <c r="M22" s="46" t="s">
        <v>729</v>
      </c>
      <c r="N22" s="47"/>
    </row>
    <row r="23" s="2" customFormat="1" ht="16" customHeight="1" spans="1:14">
      <c r="A23" s="9" t="s">
        <v>751</v>
      </c>
      <c r="B23" s="10" t="s">
        <v>738</v>
      </c>
      <c r="C23" s="15" t="s">
        <v>93</v>
      </c>
      <c r="D23" s="11" t="s">
        <v>97</v>
      </c>
      <c r="E23" s="11">
        <v>1</v>
      </c>
      <c r="F23" s="11" t="s">
        <v>76</v>
      </c>
      <c r="G23" s="16">
        <v>87</v>
      </c>
      <c r="H23" s="17">
        <v>77</v>
      </c>
      <c r="I23" s="52">
        <v>640</v>
      </c>
      <c r="J23" s="52">
        <v>500</v>
      </c>
      <c r="K23" s="52">
        <v>420</v>
      </c>
      <c r="L23" s="45">
        <f t="shared" si="1"/>
        <v>0.13</v>
      </c>
      <c r="M23" s="46" t="s">
        <v>729</v>
      </c>
      <c r="N23" s="47"/>
    </row>
    <row r="24" s="2" customFormat="1" ht="16" customHeight="1" spans="1:14">
      <c r="A24" s="9" t="s">
        <v>752</v>
      </c>
      <c r="B24" s="10" t="s">
        <v>738</v>
      </c>
      <c r="C24" s="15" t="s">
        <v>99</v>
      </c>
      <c r="D24" s="11" t="s">
        <v>100</v>
      </c>
      <c r="E24" s="11">
        <v>1</v>
      </c>
      <c r="F24" s="11" t="s">
        <v>76</v>
      </c>
      <c r="G24" s="16">
        <v>26</v>
      </c>
      <c r="H24" s="17">
        <v>18</v>
      </c>
      <c r="I24" s="52">
        <v>510</v>
      </c>
      <c r="J24" s="52">
        <v>400</v>
      </c>
      <c r="K24" s="52">
        <v>420</v>
      </c>
      <c r="L24" s="45">
        <f t="shared" si="1"/>
        <v>0.09</v>
      </c>
      <c r="M24" s="46" t="s">
        <v>729</v>
      </c>
      <c r="N24" s="47"/>
    </row>
    <row r="25" s="2" customFormat="1" ht="16" customHeight="1" spans="1:14">
      <c r="A25" s="9" t="s">
        <v>753</v>
      </c>
      <c r="B25" s="10" t="s">
        <v>738</v>
      </c>
      <c r="C25" s="15" t="s">
        <v>103</v>
      </c>
      <c r="D25" s="11" t="s">
        <v>104</v>
      </c>
      <c r="E25" s="11">
        <v>1</v>
      </c>
      <c r="F25" s="11" t="s">
        <v>76</v>
      </c>
      <c r="G25" s="16">
        <v>27</v>
      </c>
      <c r="H25" s="17">
        <v>18</v>
      </c>
      <c r="I25" s="52">
        <v>510</v>
      </c>
      <c r="J25" s="52">
        <v>400</v>
      </c>
      <c r="K25" s="52">
        <v>450</v>
      </c>
      <c r="L25" s="45">
        <f t="shared" si="1"/>
        <v>0.09</v>
      </c>
      <c r="M25" s="46" t="s">
        <v>729</v>
      </c>
      <c r="N25" s="47"/>
    </row>
    <row r="26" s="2" customFormat="1" ht="20" customHeight="1" spans="1:14">
      <c r="A26" s="9" t="s">
        <v>754</v>
      </c>
      <c r="B26" s="10" t="s">
        <v>738</v>
      </c>
      <c r="C26" s="11" t="s">
        <v>755</v>
      </c>
      <c r="D26" s="11" t="s">
        <v>756</v>
      </c>
      <c r="E26" s="11">
        <v>450</v>
      </c>
      <c r="F26" s="11" t="s">
        <v>108</v>
      </c>
      <c r="G26" s="11">
        <v>1020</v>
      </c>
      <c r="H26" s="11">
        <v>990</v>
      </c>
      <c r="I26" s="44">
        <v>1400</v>
      </c>
      <c r="J26" s="44">
        <v>1400</v>
      </c>
      <c r="K26" s="44">
        <v>1020</v>
      </c>
      <c r="L26" s="45">
        <f t="shared" si="1"/>
        <v>2</v>
      </c>
      <c r="M26" s="46" t="s">
        <v>729</v>
      </c>
      <c r="N26" s="47"/>
    </row>
    <row r="27" s="2" customFormat="1" ht="20" customHeight="1" spans="1:14">
      <c r="A27" s="9" t="s">
        <v>757</v>
      </c>
      <c r="B27" s="10" t="s">
        <v>738</v>
      </c>
      <c r="C27" s="11" t="s">
        <v>755</v>
      </c>
      <c r="D27" s="11" t="s">
        <v>756</v>
      </c>
      <c r="E27" s="11">
        <v>450</v>
      </c>
      <c r="F27" s="11" t="s">
        <v>108</v>
      </c>
      <c r="G27" s="11">
        <v>1020</v>
      </c>
      <c r="H27" s="11">
        <v>990</v>
      </c>
      <c r="I27" s="44">
        <v>1400</v>
      </c>
      <c r="J27" s="44">
        <v>1400</v>
      </c>
      <c r="K27" s="44">
        <v>1020</v>
      </c>
      <c r="L27" s="45">
        <f t="shared" si="1"/>
        <v>2</v>
      </c>
      <c r="M27" s="46" t="s">
        <v>729</v>
      </c>
      <c r="N27" s="47"/>
    </row>
    <row r="28" s="2" customFormat="1" ht="20" customHeight="1" spans="1:14">
      <c r="A28" s="9" t="s">
        <v>758</v>
      </c>
      <c r="B28" s="10" t="s">
        <v>738</v>
      </c>
      <c r="C28" s="11" t="s">
        <v>755</v>
      </c>
      <c r="D28" s="11" t="s">
        <v>756</v>
      </c>
      <c r="E28" s="11">
        <v>450</v>
      </c>
      <c r="F28" s="11" t="s">
        <v>108</v>
      </c>
      <c r="G28" s="11">
        <v>1020</v>
      </c>
      <c r="H28" s="11">
        <v>990</v>
      </c>
      <c r="I28" s="44">
        <v>1400</v>
      </c>
      <c r="J28" s="44">
        <v>1400</v>
      </c>
      <c r="K28" s="44">
        <v>1020</v>
      </c>
      <c r="L28" s="45">
        <f t="shared" si="1"/>
        <v>2</v>
      </c>
      <c r="M28" s="46" t="s">
        <v>729</v>
      </c>
      <c r="N28" s="47"/>
    </row>
    <row r="29" s="2" customFormat="1" ht="20" customHeight="1" spans="1:14">
      <c r="A29" s="9" t="s">
        <v>759</v>
      </c>
      <c r="B29" s="10" t="s">
        <v>738</v>
      </c>
      <c r="C29" s="11" t="s">
        <v>755</v>
      </c>
      <c r="D29" s="11" t="s">
        <v>756</v>
      </c>
      <c r="E29" s="11">
        <v>250</v>
      </c>
      <c r="F29" s="11" t="s">
        <v>108</v>
      </c>
      <c r="G29" s="11">
        <v>580</v>
      </c>
      <c r="H29" s="11">
        <v>550</v>
      </c>
      <c r="I29" s="44">
        <v>1400</v>
      </c>
      <c r="J29" s="44">
        <v>1400</v>
      </c>
      <c r="K29" s="44">
        <v>620</v>
      </c>
      <c r="L29" s="45">
        <f t="shared" si="1"/>
        <v>1.22</v>
      </c>
      <c r="M29" s="46" t="s">
        <v>729</v>
      </c>
      <c r="N29" s="47"/>
    </row>
    <row r="30" s="2" customFormat="1" ht="14" customHeight="1" spans="1:14">
      <c r="A30" s="9" t="s">
        <v>760</v>
      </c>
      <c r="B30" s="10" t="s">
        <v>738</v>
      </c>
      <c r="C30" s="11" t="s">
        <v>113</v>
      </c>
      <c r="D30" s="11" t="s">
        <v>114</v>
      </c>
      <c r="E30" s="11">
        <v>2</v>
      </c>
      <c r="F30" s="11" t="s">
        <v>58</v>
      </c>
      <c r="G30" s="11">
        <v>70</v>
      </c>
      <c r="H30" s="11">
        <v>60.01</v>
      </c>
      <c r="I30" s="44">
        <v>610</v>
      </c>
      <c r="J30" s="44">
        <v>290</v>
      </c>
      <c r="K30" s="44">
        <v>470</v>
      </c>
      <c r="L30" s="45">
        <f t="shared" si="1"/>
        <v>0.08</v>
      </c>
      <c r="M30" s="46" t="s">
        <v>729</v>
      </c>
      <c r="N30" s="47"/>
    </row>
    <row r="31" s="1" customFormat="1" ht="14" hidden="1" customHeight="1" spans="1:14">
      <c r="A31" s="12"/>
      <c r="B31" s="13"/>
      <c r="C31" s="14" t="s">
        <v>120</v>
      </c>
      <c r="D31" s="14" t="s">
        <v>121</v>
      </c>
      <c r="E31" s="14">
        <v>2</v>
      </c>
      <c r="F31" s="14" t="s">
        <v>122</v>
      </c>
      <c r="G31" s="14"/>
      <c r="H31" s="14"/>
      <c r="I31" s="48"/>
      <c r="J31" s="48"/>
      <c r="K31" s="48"/>
      <c r="L31" s="49"/>
      <c r="M31" s="50"/>
      <c r="N31" s="51"/>
    </row>
    <row r="32" s="2" customFormat="1" ht="20" customHeight="1" spans="1:14">
      <c r="A32" s="9" t="s">
        <v>761</v>
      </c>
      <c r="B32" s="10" t="s">
        <v>738</v>
      </c>
      <c r="C32" s="22" t="s">
        <v>136</v>
      </c>
      <c r="D32" s="23" t="s">
        <v>128</v>
      </c>
      <c r="E32" s="22">
        <v>22</v>
      </c>
      <c r="F32" s="22" t="s">
        <v>137</v>
      </c>
      <c r="G32" s="11">
        <v>212</v>
      </c>
      <c r="H32" s="11">
        <v>200</v>
      </c>
      <c r="I32" s="44">
        <v>580</v>
      </c>
      <c r="J32" s="44">
        <v>340</v>
      </c>
      <c r="K32" s="44">
        <v>520</v>
      </c>
      <c r="L32" s="45">
        <f t="shared" ref="L32:L37" si="2">ROUND(I32*J32*K32/1000000000,2)</f>
        <v>0.1</v>
      </c>
      <c r="M32" s="46" t="s">
        <v>762</v>
      </c>
      <c r="N32" s="47"/>
    </row>
    <row r="33" s="2" customFormat="1" ht="16" customHeight="1" spans="1:14">
      <c r="A33" s="9" t="s">
        <v>763</v>
      </c>
      <c r="B33" s="10" t="s">
        <v>738</v>
      </c>
      <c r="C33" s="15" t="s">
        <v>136</v>
      </c>
      <c r="D33" s="11" t="s">
        <v>128</v>
      </c>
      <c r="E33" s="11">
        <v>9</v>
      </c>
      <c r="F33" s="11" t="s">
        <v>137</v>
      </c>
      <c r="G33" s="16">
        <v>95</v>
      </c>
      <c r="H33" s="17">
        <v>90</v>
      </c>
      <c r="I33" s="52">
        <v>740</v>
      </c>
      <c r="J33" s="52">
        <v>310</v>
      </c>
      <c r="K33" s="52">
        <v>330</v>
      </c>
      <c r="L33" s="45">
        <f t="shared" si="2"/>
        <v>0.08</v>
      </c>
      <c r="M33" s="46" t="s">
        <v>762</v>
      </c>
      <c r="N33" s="47"/>
    </row>
    <row r="34" s="1" customFormat="1" ht="16" hidden="1" customHeight="1" spans="1:14">
      <c r="A34" s="12"/>
      <c r="B34" s="18"/>
      <c r="C34" s="19" t="s">
        <v>764</v>
      </c>
      <c r="D34" s="14" t="s">
        <v>128</v>
      </c>
      <c r="E34" s="14">
        <v>40</v>
      </c>
      <c r="F34" s="14" t="s">
        <v>283</v>
      </c>
      <c r="G34" s="20"/>
      <c r="H34" s="21"/>
      <c r="I34" s="53"/>
      <c r="J34" s="53"/>
      <c r="K34" s="53"/>
      <c r="L34" s="49"/>
      <c r="M34" s="50"/>
      <c r="N34" s="51"/>
    </row>
    <row r="35" s="1" customFormat="1" ht="16" hidden="1" customHeight="1" spans="1:14">
      <c r="A35" s="12"/>
      <c r="B35" s="18"/>
      <c r="C35" s="19" t="s">
        <v>133</v>
      </c>
      <c r="D35" s="14" t="s">
        <v>134</v>
      </c>
      <c r="E35" s="14">
        <v>40</v>
      </c>
      <c r="F35" s="14" t="s">
        <v>283</v>
      </c>
      <c r="G35" s="20"/>
      <c r="H35" s="21"/>
      <c r="I35" s="53"/>
      <c r="J35" s="53"/>
      <c r="K35" s="53"/>
      <c r="L35" s="49"/>
      <c r="M35" s="50"/>
      <c r="N35" s="51"/>
    </row>
    <row r="36" s="2" customFormat="1" ht="16" customHeight="1" spans="1:14">
      <c r="A36" s="9" t="s">
        <v>765</v>
      </c>
      <c r="B36" s="10" t="s">
        <v>738</v>
      </c>
      <c r="C36" s="15" t="s">
        <v>136</v>
      </c>
      <c r="D36" s="11" t="s">
        <v>128</v>
      </c>
      <c r="E36" s="11">
        <v>9</v>
      </c>
      <c r="F36" s="11" t="s">
        <v>137</v>
      </c>
      <c r="G36" s="16">
        <v>86</v>
      </c>
      <c r="H36" s="17">
        <v>82</v>
      </c>
      <c r="I36" s="52">
        <v>530</v>
      </c>
      <c r="J36" s="52">
        <v>245</v>
      </c>
      <c r="K36" s="52">
        <v>345</v>
      </c>
      <c r="L36" s="45">
        <f t="shared" si="2"/>
        <v>0.04</v>
      </c>
      <c r="M36" s="46" t="s">
        <v>762</v>
      </c>
      <c r="N36" s="47"/>
    </row>
    <row r="37" s="2" customFormat="1" ht="20" customHeight="1" spans="1:14">
      <c r="A37" s="9" t="s">
        <v>766</v>
      </c>
      <c r="B37" s="10" t="s">
        <v>738</v>
      </c>
      <c r="C37" s="22" t="s">
        <v>139</v>
      </c>
      <c r="D37" s="23" t="s">
        <v>140</v>
      </c>
      <c r="E37" s="22">
        <v>100</v>
      </c>
      <c r="F37" s="22" t="s">
        <v>39</v>
      </c>
      <c r="G37" s="11">
        <v>85</v>
      </c>
      <c r="H37" s="11">
        <v>80</v>
      </c>
      <c r="I37" s="44">
        <v>620</v>
      </c>
      <c r="J37" s="44">
        <v>420</v>
      </c>
      <c r="K37" s="44">
        <v>380</v>
      </c>
      <c r="L37" s="45">
        <f t="shared" si="2"/>
        <v>0.1</v>
      </c>
      <c r="M37" s="46" t="s">
        <v>762</v>
      </c>
      <c r="N37" s="47"/>
    </row>
    <row r="38" s="1" customFormat="1" ht="20" hidden="1" customHeight="1" spans="1:14">
      <c r="A38" s="12"/>
      <c r="B38" s="13"/>
      <c r="C38" s="24" t="s">
        <v>143</v>
      </c>
      <c r="D38" s="25" t="s">
        <v>144</v>
      </c>
      <c r="E38" s="24">
        <v>50</v>
      </c>
      <c r="F38" s="24" t="s">
        <v>39</v>
      </c>
      <c r="G38" s="14"/>
      <c r="H38" s="14"/>
      <c r="I38" s="48"/>
      <c r="J38" s="48"/>
      <c r="K38" s="48"/>
      <c r="L38" s="49"/>
      <c r="M38" s="50"/>
      <c r="N38" s="51"/>
    </row>
    <row r="39" s="1" customFormat="1" ht="16" hidden="1" customHeight="1" spans="1:14">
      <c r="A39" s="12"/>
      <c r="B39" s="18"/>
      <c r="C39" s="24" t="s">
        <v>146</v>
      </c>
      <c r="D39" s="25" t="s">
        <v>147</v>
      </c>
      <c r="E39" s="24">
        <v>50</v>
      </c>
      <c r="F39" s="24" t="s">
        <v>39</v>
      </c>
      <c r="G39" s="20"/>
      <c r="H39" s="21"/>
      <c r="I39" s="53"/>
      <c r="J39" s="53"/>
      <c r="K39" s="53"/>
      <c r="L39" s="49"/>
      <c r="M39" s="50"/>
      <c r="N39" s="51"/>
    </row>
    <row r="40" s="1" customFormat="1" ht="16" hidden="1" customHeight="1" spans="1:14">
      <c r="A40" s="12"/>
      <c r="B40" s="18"/>
      <c r="C40" s="24" t="s">
        <v>146</v>
      </c>
      <c r="D40" s="25" t="s">
        <v>149</v>
      </c>
      <c r="E40" s="24">
        <v>50</v>
      </c>
      <c r="F40" s="24" t="s">
        <v>39</v>
      </c>
      <c r="G40" s="20"/>
      <c r="H40" s="21"/>
      <c r="I40" s="53"/>
      <c r="J40" s="53"/>
      <c r="K40" s="53"/>
      <c r="L40" s="49"/>
      <c r="M40" s="50"/>
      <c r="N40" s="51"/>
    </row>
    <row r="41" s="1" customFormat="1" ht="16" hidden="1" customHeight="1" spans="1:14">
      <c r="A41" s="12"/>
      <c r="B41" s="18"/>
      <c r="C41" s="24" t="s">
        <v>146</v>
      </c>
      <c r="D41" s="25" t="s">
        <v>151</v>
      </c>
      <c r="E41" s="24">
        <v>50</v>
      </c>
      <c r="F41" s="24" t="s">
        <v>39</v>
      </c>
      <c r="G41" s="20"/>
      <c r="H41" s="21"/>
      <c r="I41" s="53"/>
      <c r="J41" s="53"/>
      <c r="K41" s="53"/>
      <c r="L41" s="49"/>
      <c r="M41" s="50"/>
      <c r="N41" s="51"/>
    </row>
    <row r="42" s="1" customFormat="1" ht="16" hidden="1" customHeight="1" spans="1:14">
      <c r="A42" s="12"/>
      <c r="B42" s="18"/>
      <c r="C42" s="24" t="s">
        <v>146</v>
      </c>
      <c r="D42" s="25" t="s">
        <v>153</v>
      </c>
      <c r="E42" s="24">
        <v>50</v>
      </c>
      <c r="F42" s="24" t="s">
        <v>39</v>
      </c>
      <c r="G42" s="20"/>
      <c r="H42" s="21"/>
      <c r="I42" s="53"/>
      <c r="J42" s="53"/>
      <c r="K42" s="53"/>
      <c r="L42" s="49"/>
      <c r="M42" s="50"/>
      <c r="N42" s="51"/>
    </row>
    <row r="43" s="1" customFormat="1" ht="16" hidden="1" customHeight="1" spans="1:14">
      <c r="A43" s="12"/>
      <c r="B43" s="18"/>
      <c r="C43" s="24" t="s">
        <v>155</v>
      </c>
      <c r="D43" s="25" t="s">
        <v>156</v>
      </c>
      <c r="E43" s="24">
        <v>50</v>
      </c>
      <c r="F43" s="24" t="s">
        <v>58</v>
      </c>
      <c r="G43" s="20"/>
      <c r="H43" s="21"/>
      <c r="I43" s="53"/>
      <c r="J43" s="53"/>
      <c r="K43" s="53"/>
      <c r="L43" s="49"/>
      <c r="M43" s="50"/>
      <c r="N43" s="51"/>
    </row>
    <row r="44" s="1" customFormat="1" ht="16" hidden="1" customHeight="1" spans="1:14">
      <c r="A44" s="12"/>
      <c r="B44" s="18"/>
      <c r="C44" s="24" t="s">
        <v>155</v>
      </c>
      <c r="D44" s="25" t="s">
        <v>158</v>
      </c>
      <c r="E44" s="24">
        <v>50</v>
      </c>
      <c r="F44" s="24" t="s">
        <v>58</v>
      </c>
      <c r="G44" s="20"/>
      <c r="H44" s="21"/>
      <c r="I44" s="53"/>
      <c r="J44" s="53"/>
      <c r="K44" s="53"/>
      <c r="L44" s="49"/>
      <c r="M44" s="50"/>
      <c r="N44" s="51"/>
    </row>
    <row r="45" s="1" customFormat="1" ht="16" hidden="1" customHeight="1" spans="1:14">
      <c r="A45" s="12"/>
      <c r="B45" s="18"/>
      <c r="C45" s="24" t="s">
        <v>160</v>
      </c>
      <c r="D45" s="25" t="s">
        <v>161</v>
      </c>
      <c r="E45" s="24">
        <v>50</v>
      </c>
      <c r="F45" s="24" t="s">
        <v>58</v>
      </c>
      <c r="G45" s="20"/>
      <c r="H45" s="21"/>
      <c r="I45" s="53"/>
      <c r="J45" s="53"/>
      <c r="K45" s="53"/>
      <c r="L45" s="49"/>
      <c r="M45" s="50"/>
      <c r="N45" s="51"/>
    </row>
    <row r="46" s="1" customFormat="1" ht="16" hidden="1" customHeight="1" spans="1:14">
      <c r="A46" s="12"/>
      <c r="B46" s="18"/>
      <c r="C46" s="24" t="s">
        <v>166</v>
      </c>
      <c r="D46" s="25" t="s">
        <v>164</v>
      </c>
      <c r="E46" s="24">
        <v>5</v>
      </c>
      <c r="F46" s="24" t="s">
        <v>58</v>
      </c>
      <c r="G46" s="20"/>
      <c r="H46" s="21"/>
      <c r="I46" s="53"/>
      <c r="J46" s="53"/>
      <c r="K46" s="53"/>
      <c r="L46" s="49"/>
      <c r="M46" s="50"/>
      <c r="N46" s="51"/>
    </row>
    <row r="47" s="2" customFormat="1" ht="16" customHeight="1" spans="1:14">
      <c r="A47" s="9" t="s">
        <v>767</v>
      </c>
      <c r="B47" s="10" t="s">
        <v>738</v>
      </c>
      <c r="C47" s="22" t="s">
        <v>163</v>
      </c>
      <c r="D47" s="23" t="s">
        <v>167</v>
      </c>
      <c r="E47" s="11">
        <v>100</v>
      </c>
      <c r="F47" s="11" t="s">
        <v>76</v>
      </c>
      <c r="G47" s="16">
        <v>90</v>
      </c>
      <c r="H47" s="17">
        <v>85</v>
      </c>
      <c r="I47" s="52">
        <v>420</v>
      </c>
      <c r="J47" s="52">
        <v>400</v>
      </c>
      <c r="K47" s="52">
        <v>770</v>
      </c>
      <c r="L47" s="45">
        <f>ROUND(I47*J47*K47/1000000000,2)</f>
        <v>0.13</v>
      </c>
      <c r="M47" s="46" t="s">
        <v>762</v>
      </c>
      <c r="N47" s="47"/>
    </row>
    <row r="48" s="1" customFormat="1" ht="16" hidden="1" customHeight="1" spans="1:14">
      <c r="A48" s="12"/>
      <c r="B48" s="18"/>
      <c r="C48" s="24" t="s">
        <v>169</v>
      </c>
      <c r="D48" s="25" t="s">
        <v>170</v>
      </c>
      <c r="E48" s="24">
        <v>500</v>
      </c>
      <c r="F48" s="24" t="s">
        <v>58</v>
      </c>
      <c r="G48" s="20"/>
      <c r="H48" s="21"/>
      <c r="I48" s="53"/>
      <c r="J48" s="53"/>
      <c r="K48" s="53"/>
      <c r="L48" s="49"/>
      <c r="M48" s="50"/>
      <c r="N48" s="51"/>
    </row>
    <row r="49" s="1" customFormat="1" ht="16" hidden="1" customHeight="1" spans="1:14">
      <c r="A49" s="12"/>
      <c r="B49" s="18"/>
      <c r="C49" s="24" t="s">
        <v>172</v>
      </c>
      <c r="D49" s="25" t="s">
        <v>173</v>
      </c>
      <c r="E49" s="24">
        <v>60</v>
      </c>
      <c r="F49" s="24" t="s">
        <v>58</v>
      </c>
      <c r="G49" s="20"/>
      <c r="H49" s="21"/>
      <c r="I49" s="53"/>
      <c r="J49" s="53"/>
      <c r="K49" s="53"/>
      <c r="L49" s="49"/>
      <c r="M49" s="50"/>
      <c r="N49" s="51"/>
    </row>
    <row r="50" s="1" customFormat="1" ht="16" hidden="1" customHeight="1" spans="1:14">
      <c r="A50" s="12"/>
      <c r="B50" s="18"/>
      <c r="C50" s="24" t="s">
        <v>169</v>
      </c>
      <c r="D50" s="25" t="s">
        <v>175</v>
      </c>
      <c r="E50" s="24">
        <v>50</v>
      </c>
      <c r="F50" s="24" t="s">
        <v>58</v>
      </c>
      <c r="G50" s="20"/>
      <c r="H50" s="21"/>
      <c r="I50" s="53"/>
      <c r="J50" s="53"/>
      <c r="K50" s="53"/>
      <c r="L50" s="49"/>
      <c r="M50" s="50"/>
      <c r="N50" s="51"/>
    </row>
    <row r="51" s="1" customFormat="1" ht="16" hidden="1" customHeight="1" spans="1:14">
      <c r="A51" s="12"/>
      <c r="B51" s="18"/>
      <c r="C51" s="24" t="s">
        <v>169</v>
      </c>
      <c r="D51" s="25" t="s">
        <v>177</v>
      </c>
      <c r="E51" s="24">
        <v>50</v>
      </c>
      <c r="F51" s="24" t="s">
        <v>58</v>
      </c>
      <c r="G51" s="20"/>
      <c r="H51" s="21"/>
      <c r="I51" s="53"/>
      <c r="J51" s="53"/>
      <c r="K51" s="53"/>
      <c r="L51" s="49"/>
      <c r="M51" s="50"/>
      <c r="N51" s="51"/>
    </row>
    <row r="52" s="2" customFormat="1" ht="24" customHeight="1" spans="1:14">
      <c r="A52" s="26" t="s">
        <v>768</v>
      </c>
      <c r="B52" s="27" t="s">
        <v>738</v>
      </c>
      <c r="C52" s="28" t="s">
        <v>184</v>
      </c>
      <c r="D52" s="28" t="s">
        <v>185</v>
      </c>
      <c r="E52" s="29">
        <v>2</v>
      </c>
      <c r="F52" s="29" t="s">
        <v>76</v>
      </c>
      <c r="G52" s="30">
        <v>324</v>
      </c>
      <c r="H52" s="30">
        <v>300</v>
      </c>
      <c r="I52" s="54">
        <v>1120</v>
      </c>
      <c r="J52" s="54">
        <v>740</v>
      </c>
      <c r="K52" s="54">
        <v>660</v>
      </c>
      <c r="L52" s="45">
        <f>ROUND(I52*J52*K52/1000000000,2)</f>
        <v>0.55</v>
      </c>
      <c r="M52" s="55" t="s">
        <v>769</v>
      </c>
      <c r="N52" s="47"/>
    </row>
    <row r="53" s="2" customFormat="1" ht="19" customHeight="1" spans="1:14">
      <c r="A53" s="26" t="s">
        <v>770</v>
      </c>
      <c r="B53" s="27" t="s">
        <v>738</v>
      </c>
      <c r="C53" s="28" t="s">
        <v>196</v>
      </c>
      <c r="D53" s="28" t="s">
        <v>197</v>
      </c>
      <c r="E53" s="29">
        <v>2</v>
      </c>
      <c r="F53" s="29" t="s">
        <v>76</v>
      </c>
      <c r="G53" s="30">
        <v>317</v>
      </c>
      <c r="H53" s="30">
        <v>290</v>
      </c>
      <c r="I53" s="54">
        <v>1120</v>
      </c>
      <c r="J53" s="54">
        <v>740</v>
      </c>
      <c r="K53" s="54">
        <v>660</v>
      </c>
      <c r="L53" s="45">
        <f>ROUND(I53*J53*K53/1000000000,2)</f>
        <v>0.55</v>
      </c>
      <c r="M53" s="55" t="s">
        <v>769</v>
      </c>
      <c r="N53" s="47"/>
    </row>
    <row r="54" s="2" customFormat="1" ht="16" customHeight="1" spans="1:14">
      <c r="A54" s="26" t="s">
        <v>771</v>
      </c>
      <c r="B54" s="27" t="s">
        <v>738</v>
      </c>
      <c r="C54" s="28" t="s">
        <v>691</v>
      </c>
      <c r="D54" s="28" t="s">
        <v>200</v>
      </c>
      <c r="E54" s="29">
        <v>2</v>
      </c>
      <c r="F54" s="29" t="s">
        <v>76</v>
      </c>
      <c r="G54" s="31">
        <v>296</v>
      </c>
      <c r="H54" s="32">
        <f>273.7+1.85</f>
        <v>275.55</v>
      </c>
      <c r="I54" s="54">
        <v>1000</v>
      </c>
      <c r="J54" s="54">
        <v>1000</v>
      </c>
      <c r="K54" s="54">
        <v>1000</v>
      </c>
      <c r="L54" s="45">
        <f>ROUND(I54*J54*K54/1000000000,2)</f>
        <v>1</v>
      </c>
      <c r="M54" s="55" t="s">
        <v>769</v>
      </c>
      <c r="N54" s="47"/>
    </row>
    <row r="55" s="1" customFormat="1" ht="16" hidden="1" customHeight="1" spans="1:14">
      <c r="A55" s="33"/>
      <c r="B55" s="34"/>
      <c r="C55" s="35" t="s">
        <v>203</v>
      </c>
      <c r="D55" s="35" t="s">
        <v>204</v>
      </c>
      <c r="E55" s="36">
        <v>2</v>
      </c>
      <c r="F55" s="36" t="s">
        <v>39</v>
      </c>
      <c r="G55" s="37"/>
      <c r="H55" s="38"/>
      <c r="I55" s="56"/>
      <c r="J55" s="56"/>
      <c r="K55" s="56"/>
      <c r="L55" s="57"/>
      <c r="M55" s="58"/>
      <c r="N55" s="51"/>
    </row>
    <row r="56" s="1" customFormat="1" ht="16" hidden="1" customHeight="1" spans="1:14">
      <c r="A56" s="33"/>
      <c r="B56" s="34"/>
      <c r="C56" s="35" t="s">
        <v>179</v>
      </c>
      <c r="D56" s="35" t="s">
        <v>180</v>
      </c>
      <c r="E56" s="36">
        <v>2</v>
      </c>
      <c r="F56" s="36" t="s">
        <v>76</v>
      </c>
      <c r="G56" s="37"/>
      <c r="H56" s="39"/>
      <c r="I56" s="56"/>
      <c r="J56" s="56"/>
      <c r="K56" s="56"/>
      <c r="L56" s="57"/>
      <c r="M56" s="58"/>
      <c r="N56" s="51"/>
    </row>
    <row r="57" s="1" customFormat="1" ht="16" hidden="1" customHeight="1" spans="1:14">
      <c r="A57" s="33"/>
      <c r="B57" s="34"/>
      <c r="C57" s="35" t="s">
        <v>93</v>
      </c>
      <c r="D57" s="35" t="s">
        <v>187</v>
      </c>
      <c r="E57" s="36">
        <v>4</v>
      </c>
      <c r="F57" s="36" t="s">
        <v>76</v>
      </c>
      <c r="G57" s="37"/>
      <c r="H57" s="38"/>
      <c r="I57" s="56"/>
      <c r="J57" s="56"/>
      <c r="K57" s="56"/>
      <c r="L57" s="57"/>
      <c r="M57" s="58"/>
      <c r="N57" s="51"/>
    </row>
    <row r="58" s="1" customFormat="1" ht="16" hidden="1" customHeight="1" spans="1:14">
      <c r="A58" s="33"/>
      <c r="B58" s="34"/>
      <c r="C58" s="35" t="s">
        <v>93</v>
      </c>
      <c r="D58" s="35" t="s">
        <v>193</v>
      </c>
      <c r="E58" s="36">
        <v>1</v>
      </c>
      <c r="F58" s="36" t="s">
        <v>76</v>
      </c>
      <c r="G58" s="37"/>
      <c r="H58" s="38"/>
      <c r="I58" s="56"/>
      <c r="J58" s="56"/>
      <c r="K58" s="56"/>
      <c r="L58" s="57"/>
      <c r="M58" s="58"/>
      <c r="N58" s="51"/>
    </row>
    <row r="59" s="1" customFormat="1" ht="16" hidden="1" customHeight="1" spans="1:14">
      <c r="A59" s="33"/>
      <c r="B59" s="34"/>
      <c r="C59" s="35" t="s">
        <v>207</v>
      </c>
      <c r="D59" s="35" t="s">
        <v>208</v>
      </c>
      <c r="E59" s="36">
        <v>2</v>
      </c>
      <c r="F59" s="36" t="s">
        <v>122</v>
      </c>
      <c r="G59" s="37"/>
      <c r="H59" s="38"/>
      <c r="I59" s="56"/>
      <c r="J59" s="56"/>
      <c r="K59" s="56"/>
      <c r="L59" s="57"/>
      <c r="M59" s="58"/>
      <c r="N59" s="51"/>
    </row>
    <row r="60" s="2" customFormat="1" ht="16" customHeight="1" spans="1:14">
      <c r="A60" s="26" t="s">
        <v>772</v>
      </c>
      <c r="B60" s="27" t="s">
        <v>738</v>
      </c>
      <c r="C60" s="28" t="s">
        <v>93</v>
      </c>
      <c r="D60" s="28" t="s">
        <v>190</v>
      </c>
      <c r="E60" s="29">
        <v>1</v>
      </c>
      <c r="F60" s="29" t="s">
        <v>76</v>
      </c>
      <c r="G60" s="31">
        <v>400</v>
      </c>
      <c r="H60" s="32">
        <v>362</v>
      </c>
      <c r="I60" s="55">
        <v>1150</v>
      </c>
      <c r="J60" s="55">
        <v>650</v>
      </c>
      <c r="K60" s="55">
        <v>720</v>
      </c>
      <c r="L60" s="45">
        <f>ROUND(I60*J60*K60/1000000000,2)</f>
        <v>0.54</v>
      </c>
      <c r="M60" s="55" t="s">
        <v>769</v>
      </c>
      <c r="N60" s="47"/>
    </row>
    <row r="61" s="2" customFormat="1" ht="20" customHeight="1" spans="1:14">
      <c r="A61" s="9" t="s">
        <v>773</v>
      </c>
      <c r="B61" s="10" t="s">
        <v>738</v>
      </c>
      <c r="C61" s="28" t="s">
        <v>211</v>
      </c>
      <c r="D61" s="28" t="s">
        <v>212</v>
      </c>
      <c r="E61" s="29">
        <v>1</v>
      </c>
      <c r="F61" s="29" t="s">
        <v>76</v>
      </c>
      <c r="G61" s="16">
        <v>650</v>
      </c>
      <c r="H61" s="40">
        <v>630</v>
      </c>
      <c r="I61" s="52">
        <v>1740</v>
      </c>
      <c r="J61" s="52">
        <v>850</v>
      </c>
      <c r="K61" s="52">
        <v>1170</v>
      </c>
      <c r="L61" s="45">
        <f>ROUND(I61*J61*K61/1000000000,2)</f>
        <v>1.73</v>
      </c>
      <c r="M61" s="46" t="s">
        <v>729</v>
      </c>
      <c r="N61" s="47"/>
    </row>
    <row r="62" s="1" customFormat="1" ht="20" hidden="1" customHeight="1" spans="1:14">
      <c r="A62" s="12"/>
      <c r="B62" s="18"/>
      <c r="C62" s="35" t="s">
        <v>211</v>
      </c>
      <c r="D62" s="35" t="s">
        <v>215</v>
      </c>
      <c r="E62" s="36">
        <v>1</v>
      </c>
      <c r="F62" s="36" t="s">
        <v>76</v>
      </c>
      <c r="G62" s="20"/>
      <c r="H62" s="41"/>
      <c r="I62" s="53"/>
      <c r="J62" s="53"/>
      <c r="K62" s="53"/>
      <c r="L62" s="49"/>
      <c r="M62" s="50"/>
      <c r="N62" s="51"/>
    </row>
    <row r="63" s="1" customFormat="1" ht="16" hidden="1" customHeight="1" spans="1:14">
      <c r="A63" s="12"/>
      <c r="B63" s="18"/>
      <c r="C63" s="35" t="s">
        <v>217</v>
      </c>
      <c r="D63" s="35" t="s">
        <v>218</v>
      </c>
      <c r="E63" s="36">
        <v>2</v>
      </c>
      <c r="F63" s="36" t="s">
        <v>76</v>
      </c>
      <c r="G63" s="20"/>
      <c r="H63" s="21"/>
      <c r="I63" s="53"/>
      <c r="J63" s="53"/>
      <c r="K63" s="53"/>
      <c r="L63" s="49"/>
      <c r="M63" s="50"/>
      <c r="N63" s="51"/>
    </row>
    <row r="64" s="1" customFormat="1" ht="16" hidden="1" customHeight="1" spans="1:14">
      <c r="A64" s="12"/>
      <c r="B64" s="18"/>
      <c r="C64" s="35" t="s">
        <v>211</v>
      </c>
      <c r="D64" s="35" t="s">
        <v>222</v>
      </c>
      <c r="E64" s="36">
        <v>2</v>
      </c>
      <c r="F64" s="36" t="s">
        <v>76</v>
      </c>
      <c r="G64" s="20"/>
      <c r="H64" s="21"/>
      <c r="I64" s="53"/>
      <c r="J64" s="53"/>
      <c r="K64" s="53"/>
      <c r="L64" s="49"/>
      <c r="M64" s="50"/>
      <c r="N64" s="51"/>
    </row>
    <row r="65" s="1" customFormat="1" ht="16" hidden="1" customHeight="1" spans="1:14">
      <c r="A65" s="12"/>
      <c r="B65" s="18"/>
      <c r="C65" s="35" t="s">
        <v>224</v>
      </c>
      <c r="D65" s="35" t="s">
        <v>225</v>
      </c>
      <c r="E65" s="36">
        <v>1</v>
      </c>
      <c r="F65" s="36" t="s">
        <v>76</v>
      </c>
      <c r="G65" s="20"/>
      <c r="H65" s="21"/>
      <c r="I65" s="53"/>
      <c r="J65" s="53"/>
      <c r="K65" s="53"/>
      <c r="L65" s="49"/>
      <c r="M65" s="50"/>
      <c r="N65" s="51"/>
    </row>
    <row r="66" s="1" customFormat="1" ht="16" hidden="1" customHeight="1" spans="1:14">
      <c r="A66" s="12"/>
      <c r="B66" s="18"/>
      <c r="C66" s="35" t="s">
        <v>227</v>
      </c>
      <c r="D66" s="35" t="s">
        <v>228</v>
      </c>
      <c r="E66" s="36">
        <v>2</v>
      </c>
      <c r="F66" s="36" t="s">
        <v>76</v>
      </c>
      <c r="G66" s="20"/>
      <c r="H66" s="21"/>
      <c r="I66" s="53"/>
      <c r="J66" s="53"/>
      <c r="K66" s="53"/>
      <c r="L66" s="49"/>
      <c r="M66" s="50"/>
      <c r="N66" s="51"/>
    </row>
    <row r="67" s="2" customFormat="1" ht="16" customHeight="1" spans="1:14">
      <c r="A67" s="9" t="s">
        <v>774</v>
      </c>
      <c r="B67" s="10" t="s">
        <v>738</v>
      </c>
      <c r="C67" s="28" t="s">
        <v>231</v>
      </c>
      <c r="D67" s="28" t="s">
        <v>232</v>
      </c>
      <c r="E67" s="29">
        <v>1</v>
      </c>
      <c r="F67" s="29" t="s">
        <v>76</v>
      </c>
      <c r="G67" s="16">
        <v>5100</v>
      </c>
      <c r="H67" s="17">
        <v>5000</v>
      </c>
      <c r="I67" s="52">
        <v>1780</v>
      </c>
      <c r="J67" s="52">
        <v>1770</v>
      </c>
      <c r="K67" s="52">
        <v>1720</v>
      </c>
      <c r="L67" s="45">
        <f t="shared" ref="L67:L70" si="3">ROUND(I67*J67*K67/1000000000,2)</f>
        <v>5.42</v>
      </c>
      <c r="M67" s="46" t="s">
        <v>729</v>
      </c>
      <c r="N67" s="47"/>
    </row>
    <row r="68" s="2" customFormat="1" ht="20" customHeight="1" spans="1:14">
      <c r="A68" s="9" t="s">
        <v>775</v>
      </c>
      <c r="B68" s="10" t="s">
        <v>738</v>
      </c>
      <c r="C68" s="28" t="s">
        <v>235</v>
      </c>
      <c r="D68" s="28" t="s">
        <v>236</v>
      </c>
      <c r="E68" s="29">
        <v>1</v>
      </c>
      <c r="F68" s="29" t="s">
        <v>76</v>
      </c>
      <c r="G68" s="16">
        <v>390</v>
      </c>
      <c r="H68" s="11">
        <v>348</v>
      </c>
      <c r="I68" s="44">
        <v>5000</v>
      </c>
      <c r="J68" s="44">
        <v>1900</v>
      </c>
      <c r="K68" s="44">
        <v>600</v>
      </c>
      <c r="L68" s="45">
        <f t="shared" si="3"/>
        <v>5.7</v>
      </c>
      <c r="M68" s="46" t="s">
        <v>729</v>
      </c>
      <c r="N68" s="47"/>
    </row>
    <row r="69" s="1" customFormat="1" ht="25" hidden="1" customHeight="1" spans="1:14">
      <c r="A69" s="12"/>
      <c r="B69" s="18"/>
      <c r="C69" s="35" t="s">
        <v>240</v>
      </c>
      <c r="D69" s="35" t="s">
        <v>241</v>
      </c>
      <c r="E69" s="36">
        <v>3</v>
      </c>
      <c r="F69" s="36" t="s">
        <v>39</v>
      </c>
      <c r="G69" s="20"/>
      <c r="H69" s="14"/>
      <c r="I69" s="48"/>
      <c r="J69" s="48"/>
      <c r="K69" s="48"/>
      <c r="L69" s="49"/>
      <c r="M69" s="50"/>
      <c r="N69" s="51"/>
    </row>
    <row r="70" s="2" customFormat="1" ht="20" customHeight="1" spans="1:14">
      <c r="A70" s="9" t="s">
        <v>776</v>
      </c>
      <c r="B70" s="10" t="s">
        <v>738</v>
      </c>
      <c r="C70" s="28" t="s">
        <v>245</v>
      </c>
      <c r="D70" s="29" t="s">
        <v>246</v>
      </c>
      <c r="E70" s="29">
        <v>12</v>
      </c>
      <c r="F70" s="29" t="s">
        <v>247</v>
      </c>
      <c r="G70" s="16">
        <v>350</v>
      </c>
      <c r="H70" s="11">
        <v>329.6</v>
      </c>
      <c r="I70" s="44">
        <v>1400</v>
      </c>
      <c r="J70" s="44">
        <v>1200</v>
      </c>
      <c r="K70" s="44">
        <v>1000</v>
      </c>
      <c r="L70" s="45">
        <f>ROUND(I70*J70*K70/1000000000,2)</f>
        <v>1.68</v>
      </c>
      <c r="M70" s="46"/>
      <c r="N70" s="47"/>
    </row>
    <row r="71" s="1" customFormat="1" ht="20" hidden="1" customHeight="1" spans="1:14">
      <c r="A71" s="12"/>
      <c r="B71" s="18"/>
      <c r="C71" s="35" t="s">
        <v>250</v>
      </c>
      <c r="D71" s="36" t="s">
        <v>251</v>
      </c>
      <c r="E71" s="36">
        <v>200</v>
      </c>
      <c r="F71" s="36" t="s">
        <v>252</v>
      </c>
      <c r="G71" s="20"/>
      <c r="H71" s="14"/>
      <c r="I71" s="48"/>
      <c r="J71" s="48"/>
      <c r="K71" s="48"/>
      <c r="L71" s="49"/>
      <c r="M71" s="50"/>
      <c r="N71" s="51"/>
    </row>
    <row r="72" s="1" customFormat="1" ht="16" hidden="1" customHeight="1" spans="1:14">
      <c r="A72" s="12"/>
      <c r="B72" s="18"/>
      <c r="C72" s="35" t="s">
        <v>255</v>
      </c>
      <c r="D72" s="36">
        <v>3014</v>
      </c>
      <c r="E72" s="36">
        <v>3</v>
      </c>
      <c r="F72" s="36" t="s">
        <v>256</v>
      </c>
      <c r="G72" s="20"/>
      <c r="H72" s="21"/>
      <c r="I72" s="48"/>
      <c r="J72" s="48"/>
      <c r="K72" s="48"/>
      <c r="L72" s="49"/>
      <c r="M72" s="50"/>
      <c r="N72" s="51"/>
    </row>
    <row r="73" s="1" customFormat="1" ht="16" hidden="1" customHeight="1" spans="1:14">
      <c r="A73" s="12"/>
      <c r="B73" s="18"/>
      <c r="C73" s="35" t="s">
        <v>259</v>
      </c>
      <c r="D73" s="36" t="s">
        <v>260</v>
      </c>
      <c r="E73" s="36">
        <v>1</v>
      </c>
      <c r="F73" s="36" t="s">
        <v>39</v>
      </c>
      <c r="G73" s="20"/>
      <c r="H73" s="21"/>
      <c r="I73" s="48"/>
      <c r="J73" s="48"/>
      <c r="K73" s="48"/>
      <c r="L73" s="49"/>
      <c r="M73" s="50"/>
      <c r="N73" s="51"/>
    </row>
    <row r="74" s="1" customFormat="1" ht="16" hidden="1" customHeight="1" spans="1:14">
      <c r="A74" s="12"/>
      <c r="B74" s="18"/>
      <c r="C74" s="35" t="s">
        <v>262</v>
      </c>
      <c r="D74" s="36">
        <v>50451</v>
      </c>
      <c r="E74" s="36">
        <v>1</v>
      </c>
      <c r="F74" s="36" t="s">
        <v>256</v>
      </c>
      <c r="G74" s="20"/>
      <c r="H74" s="21"/>
      <c r="I74" s="48"/>
      <c r="J74" s="48"/>
      <c r="K74" s="48"/>
      <c r="L74" s="49"/>
      <c r="M74" s="50"/>
      <c r="N74" s="51"/>
    </row>
    <row r="75" s="1" customFormat="1" ht="16" hidden="1" customHeight="1" spans="1:14">
      <c r="A75" s="12"/>
      <c r="B75" s="18"/>
      <c r="C75" s="35" t="s">
        <v>265</v>
      </c>
      <c r="D75" s="36" t="s">
        <v>266</v>
      </c>
      <c r="E75" s="36">
        <v>1</v>
      </c>
      <c r="F75" s="36" t="s">
        <v>256</v>
      </c>
      <c r="G75" s="20"/>
      <c r="H75" s="21"/>
      <c r="I75" s="48"/>
      <c r="J75" s="48"/>
      <c r="K75" s="48"/>
      <c r="L75" s="49"/>
      <c r="M75" s="50"/>
      <c r="N75" s="51"/>
    </row>
    <row r="76" s="1" customFormat="1" ht="16" hidden="1" customHeight="1" spans="1:14">
      <c r="A76" s="12"/>
      <c r="B76" s="18"/>
      <c r="C76" s="35" t="s">
        <v>255</v>
      </c>
      <c r="D76" s="36">
        <v>3012</v>
      </c>
      <c r="E76" s="36">
        <v>3</v>
      </c>
      <c r="F76" s="36" t="s">
        <v>39</v>
      </c>
      <c r="G76" s="20"/>
      <c r="H76" s="21"/>
      <c r="I76" s="48"/>
      <c r="J76" s="48"/>
      <c r="K76" s="48"/>
      <c r="L76" s="49"/>
      <c r="M76" s="50"/>
      <c r="N76" s="51"/>
    </row>
    <row r="77" s="1" customFormat="1" ht="16" hidden="1" customHeight="1" spans="1:14">
      <c r="A77" s="12"/>
      <c r="B77" s="18"/>
      <c r="C77" s="35" t="s">
        <v>270</v>
      </c>
      <c r="D77" s="36" t="s">
        <v>271</v>
      </c>
      <c r="E77" s="36">
        <v>2</v>
      </c>
      <c r="F77" s="36" t="s">
        <v>39</v>
      </c>
      <c r="G77" s="20"/>
      <c r="H77" s="21"/>
      <c r="I77" s="48"/>
      <c r="J77" s="48"/>
      <c r="K77" s="48"/>
      <c r="L77" s="49"/>
      <c r="M77" s="50"/>
      <c r="N77" s="51"/>
    </row>
    <row r="78" s="1" customFormat="1" ht="16" hidden="1" customHeight="1" spans="1:14">
      <c r="A78" s="12"/>
      <c r="B78" s="18"/>
      <c r="C78" s="35" t="s">
        <v>273</v>
      </c>
      <c r="D78" s="36" t="s">
        <v>274</v>
      </c>
      <c r="E78" s="36">
        <v>6</v>
      </c>
      <c r="F78" s="36" t="s">
        <v>58</v>
      </c>
      <c r="G78" s="20"/>
      <c r="H78" s="21"/>
      <c r="I78" s="48"/>
      <c r="J78" s="48"/>
      <c r="K78" s="48"/>
      <c r="L78" s="49"/>
      <c r="M78" s="50"/>
      <c r="N78" s="51"/>
    </row>
    <row r="79" s="1" customFormat="1" ht="16" hidden="1" customHeight="1" spans="1:14">
      <c r="A79" s="12"/>
      <c r="B79" s="18"/>
      <c r="C79" s="35" t="s">
        <v>276</v>
      </c>
      <c r="D79" s="36" t="s">
        <v>277</v>
      </c>
      <c r="E79" s="36">
        <v>20</v>
      </c>
      <c r="F79" s="36" t="s">
        <v>58</v>
      </c>
      <c r="G79" s="20"/>
      <c r="H79" s="21"/>
      <c r="I79" s="48"/>
      <c r="J79" s="48"/>
      <c r="K79" s="48"/>
      <c r="L79" s="49"/>
      <c r="M79" s="50"/>
      <c r="N79" s="51"/>
    </row>
    <row r="80" s="1" customFormat="1" ht="16" hidden="1" customHeight="1" spans="1:14">
      <c r="A80" s="12"/>
      <c r="B80" s="18"/>
      <c r="C80" s="35" t="s">
        <v>279</v>
      </c>
      <c r="D80" s="36">
        <v>97202</v>
      </c>
      <c r="E80" s="36">
        <v>2</v>
      </c>
      <c r="F80" s="36" t="s">
        <v>58</v>
      </c>
      <c r="G80" s="20"/>
      <c r="H80" s="21"/>
      <c r="I80" s="48"/>
      <c r="J80" s="48"/>
      <c r="K80" s="48"/>
      <c r="L80" s="49"/>
      <c r="M80" s="50"/>
      <c r="N80" s="51"/>
    </row>
    <row r="81" s="1" customFormat="1" ht="16" hidden="1" customHeight="1" spans="1:14">
      <c r="A81" s="12"/>
      <c r="B81" s="18"/>
      <c r="C81" s="35" t="s">
        <v>281</v>
      </c>
      <c r="D81" s="36" t="s">
        <v>282</v>
      </c>
      <c r="E81" s="36">
        <v>2</v>
      </c>
      <c r="F81" s="36" t="s">
        <v>283</v>
      </c>
      <c r="G81" s="20"/>
      <c r="H81" s="21"/>
      <c r="I81" s="48"/>
      <c r="J81" s="48"/>
      <c r="K81" s="48"/>
      <c r="L81" s="49"/>
      <c r="M81" s="50"/>
      <c r="N81" s="51"/>
    </row>
    <row r="82" s="1" customFormat="1" ht="16" hidden="1" customHeight="1" spans="1:14">
      <c r="A82" s="12"/>
      <c r="B82" s="18"/>
      <c r="C82" s="35" t="s">
        <v>286</v>
      </c>
      <c r="D82" s="230" t="s">
        <v>287</v>
      </c>
      <c r="E82" s="36">
        <v>3</v>
      </c>
      <c r="F82" s="36" t="s">
        <v>39</v>
      </c>
      <c r="G82" s="20"/>
      <c r="H82" s="21"/>
      <c r="I82" s="48"/>
      <c r="J82" s="48"/>
      <c r="K82" s="48"/>
      <c r="L82" s="49"/>
      <c r="M82" s="50"/>
      <c r="N82" s="51"/>
    </row>
    <row r="83" s="1" customFormat="1" ht="16" hidden="1" customHeight="1" spans="1:14">
      <c r="A83" s="12"/>
      <c r="B83" s="18"/>
      <c r="C83" s="35" t="s">
        <v>289</v>
      </c>
      <c r="D83" s="36" t="s">
        <v>290</v>
      </c>
      <c r="E83" s="36">
        <v>20</v>
      </c>
      <c r="F83" s="36" t="s">
        <v>256</v>
      </c>
      <c r="G83" s="20"/>
      <c r="H83" s="21"/>
      <c r="I83" s="48"/>
      <c r="J83" s="48"/>
      <c r="K83" s="48"/>
      <c r="L83" s="49"/>
      <c r="M83" s="50"/>
      <c r="N83" s="51"/>
    </row>
    <row r="84" s="1" customFormat="1" ht="16" hidden="1" customHeight="1" spans="1:14">
      <c r="A84" s="12"/>
      <c r="B84" s="18"/>
      <c r="C84" s="35" t="s">
        <v>293</v>
      </c>
      <c r="D84" s="36" t="s">
        <v>294</v>
      </c>
      <c r="E84" s="36">
        <v>200</v>
      </c>
      <c r="F84" s="36" t="s">
        <v>58</v>
      </c>
      <c r="G84" s="20"/>
      <c r="H84" s="21"/>
      <c r="I84" s="48"/>
      <c r="J84" s="48"/>
      <c r="K84" s="48"/>
      <c r="L84" s="49"/>
      <c r="M84" s="50"/>
      <c r="N84" s="51"/>
    </row>
    <row r="85" s="1" customFormat="1" ht="16" hidden="1" customHeight="1" spans="1:14">
      <c r="A85" s="12"/>
      <c r="B85" s="18"/>
      <c r="C85" s="35" t="s">
        <v>297</v>
      </c>
      <c r="D85" s="36" t="s">
        <v>298</v>
      </c>
      <c r="E85" s="36">
        <v>2</v>
      </c>
      <c r="F85" s="36" t="s">
        <v>39</v>
      </c>
      <c r="G85" s="20"/>
      <c r="H85" s="21"/>
      <c r="I85" s="48"/>
      <c r="J85" s="48"/>
      <c r="K85" s="48"/>
      <c r="L85" s="49"/>
      <c r="M85" s="50"/>
      <c r="N85" s="51"/>
    </row>
    <row r="86" s="1" customFormat="1" ht="16" hidden="1" customHeight="1" spans="1:14">
      <c r="A86" s="12"/>
      <c r="B86" s="18"/>
      <c r="C86" s="35" t="s">
        <v>300</v>
      </c>
      <c r="D86" s="36" t="s">
        <v>301</v>
      </c>
      <c r="E86" s="36">
        <v>3</v>
      </c>
      <c r="F86" s="36" t="s">
        <v>256</v>
      </c>
      <c r="G86" s="20"/>
      <c r="H86" s="21"/>
      <c r="I86" s="48"/>
      <c r="J86" s="48"/>
      <c r="K86" s="48"/>
      <c r="L86" s="49"/>
      <c r="M86" s="50"/>
      <c r="N86" s="51"/>
    </row>
    <row r="87" s="1" customFormat="1" ht="16" hidden="1" customHeight="1" spans="1:14">
      <c r="A87" s="12"/>
      <c r="B87" s="18"/>
      <c r="C87" s="35" t="s">
        <v>304</v>
      </c>
      <c r="D87" s="36" t="s">
        <v>305</v>
      </c>
      <c r="E87" s="36">
        <v>20</v>
      </c>
      <c r="F87" s="36" t="s">
        <v>49</v>
      </c>
      <c r="G87" s="20"/>
      <c r="H87" s="21"/>
      <c r="I87" s="48"/>
      <c r="J87" s="48"/>
      <c r="K87" s="48"/>
      <c r="L87" s="49"/>
      <c r="M87" s="50"/>
      <c r="N87" s="51"/>
    </row>
    <row r="88" s="1" customFormat="1" ht="16" hidden="1" customHeight="1" spans="1:14">
      <c r="A88" s="12"/>
      <c r="B88" s="18"/>
      <c r="C88" s="35" t="s">
        <v>308</v>
      </c>
      <c r="D88" s="36" t="s">
        <v>309</v>
      </c>
      <c r="E88" s="36">
        <v>4</v>
      </c>
      <c r="F88" s="36" t="s">
        <v>58</v>
      </c>
      <c r="G88" s="20"/>
      <c r="H88" s="21"/>
      <c r="I88" s="48"/>
      <c r="J88" s="48"/>
      <c r="K88" s="48"/>
      <c r="L88" s="49"/>
      <c r="M88" s="50"/>
      <c r="N88" s="51"/>
    </row>
    <row r="89" s="2" customFormat="1" ht="20" customHeight="1" spans="1:14">
      <c r="A89" s="9" t="s">
        <v>777</v>
      </c>
      <c r="B89" s="10" t="s">
        <v>738</v>
      </c>
      <c r="C89" s="28" t="s">
        <v>313</v>
      </c>
      <c r="D89" s="28" t="s">
        <v>314</v>
      </c>
      <c r="E89" s="29">
        <v>1</v>
      </c>
      <c r="F89" s="29" t="s">
        <v>58</v>
      </c>
      <c r="G89" s="16">
        <v>220</v>
      </c>
      <c r="H89" s="11">
        <v>197.7</v>
      </c>
      <c r="I89" s="44">
        <v>1200</v>
      </c>
      <c r="J89" s="44">
        <v>1000</v>
      </c>
      <c r="K89" s="44">
        <v>800</v>
      </c>
      <c r="L89" s="45">
        <f>ROUND(I89*J89*K89/1000000000,2)</f>
        <v>0.96</v>
      </c>
      <c r="M89" s="46" t="s">
        <v>729</v>
      </c>
      <c r="N89" s="47"/>
    </row>
    <row r="90" s="1" customFormat="1" ht="20" hidden="1" customHeight="1" spans="1:14">
      <c r="A90" s="12"/>
      <c r="B90" s="18"/>
      <c r="C90" s="35" t="s">
        <v>313</v>
      </c>
      <c r="D90" s="35" t="s">
        <v>317</v>
      </c>
      <c r="E90" s="36">
        <v>1</v>
      </c>
      <c r="F90" s="36" t="s">
        <v>58</v>
      </c>
      <c r="G90" s="20"/>
      <c r="H90" s="14"/>
      <c r="I90" s="48"/>
      <c r="J90" s="48"/>
      <c r="K90" s="48"/>
      <c r="L90" s="49"/>
      <c r="M90" s="50"/>
      <c r="N90" s="51"/>
    </row>
    <row r="91" s="1" customFormat="1" ht="16" hidden="1" customHeight="1" spans="1:14">
      <c r="A91" s="12"/>
      <c r="B91" s="18"/>
      <c r="C91" s="35" t="s">
        <v>313</v>
      </c>
      <c r="D91" s="35" t="s">
        <v>318</v>
      </c>
      <c r="E91" s="36">
        <v>1</v>
      </c>
      <c r="F91" s="36" t="s">
        <v>58</v>
      </c>
      <c r="G91" s="20"/>
      <c r="H91" s="14"/>
      <c r="I91" s="48"/>
      <c r="J91" s="48"/>
      <c r="K91" s="48"/>
      <c r="L91" s="49"/>
      <c r="M91" s="50"/>
      <c r="N91" s="51"/>
    </row>
    <row r="92" s="1" customFormat="1" ht="16" hidden="1" customHeight="1" spans="1:14">
      <c r="A92" s="12"/>
      <c r="B92" s="18"/>
      <c r="C92" s="19" t="s">
        <v>319</v>
      </c>
      <c r="D92" s="14" t="s">
        <v>320</v>
      </c>
      <c r="E92" s="14">
        <v>2</v>
      </c>
      <c r="F92" s="14" t="s">
        <v>283</v>
      </c>
      <c r="G92" s="20"/>
      <c r="H92" s="21"/>
      <c r="I92" s="53"/>
      <c r="J92" s="53"/>
      <c r="K92" s="53"/>
      <c r="L92" s="49"/>
      <c r="M92" s="50"/>
      <c r="N92" s="51"/>
    </row>
    <row r="93" s="1" customFormat="1" ht="16" hidden="1" customHeight="1" spans="1:14">
      <c r="A93" s="12"/>
      <c r="B93" s="18"/>
      <c r="C93" s="19" t="s">
        <v>323</v>
      </c>
      <c r="D93" s="14" t="s">
        <v>324</v>
      </c>
      <c r="E93" s="14">
        <v>3</v>
      </c>
      <c r="F93" s="14" t="s">
        <v>283</v>
      </c>
      <c r="G93" s="20"/>
      <c r="H93" s="21"/>
      <c r="I93" s="53"/>
      <c r="J93" s="53"/>
      <c r="K93" s="53"/>
      <c r="L93" s="49"/>
      <c r="M93" s="50"/>
      <c r="N93" s="51"/>
    </row>
    <row r="94" s="1" customFormat="1" ht="16" hidden="1" customHeight="1" spans="1:14">
      <c r="A94" s="12"/>
      <c r="B94" s="18"/>
      <c r="C94" s="19" t="s">
        <v>327</v>
      </c>
      <c r="D94" s="14" t="s">
        <v>328</v>
      </c>
      <c r="E94" s="14">
        <v>1</v>
      </c>
      <c r="F94" s="14" t="s">
        <v>122</v>
      </c>
      <c r="G94" s="20"/>
      <c r="H94" s="21"/>
      <c r="I94" s="53"/>
      <c r="J94" s="53"/>
      <c r="K94" s="53"/>
      <c r="L94" s="49"/>
      <c r="M94" s="50"/>
      <c r="N94" s="51"/>
    </row>
    <row r="95" s="2" customFormat="1" ht="20.1" customHeight="1" spans="1:14">
      <c r="A95" s="9" t="s">
        <v>778</v>
      </c>
      <c r="B95" s="10" t="s">
        <v>728</v>
      </c>
      <c r="C95" s="11" t="s">
        <v>331</v>
      </c>
      <c r="D95" s="11" t="s">
        <v>332</v>
      </c>
      <c r="E95" s="11">
        <v>6</v>
      </c>
      <c r="F95" s="11" t="s">
        <v>333</v>
      </c>
      <c r="G95" s="11">
        <v>20.7</v>
      </c>
      <c r="H95" s="11">
        <v>20</v>
      </c>
      <c r="I95" s="44">
        <v>500</v>
      </c>
      <c r="J95" s="44">
        <v>280</v>
      </c>
      <c r="K95" s="44">
        <v>250</v>
      </c>
      <c r="L95" s="45">
        <f>ROUND(I95*J95*K95/1000000000,2)</f>
        <v>0.04</v>
      </c>
      <c r="M95" s="46" t="s">
        <v>729</v>
      </c>
      <c r="N95" s="47"/>
    </row>
    <row r="96" s="2" customFormat="1" ht="20.1" customHeight="1" spans="1:14">
      <c r="A96" s="9" t="s">
        <v>779</v>
      </c>
      <c r="B96" s="10" t="s">
        <v>728</v>
      </c>
      <c r="C96" s="11" t="s">
        <v>331</v>
      </c>
      <c r="D96" s="11" t="s">
        <v>332</v>
      </c>
      <c r="E96" s="11">
        <v>6</v>
      </c>
      <c r="F96" s="11" t="s">
        <v>333</v>
      </c>
      <c r="G96" s="11">
        <v>20.7</v>
      </c>
      <c r="H96" s="11">
        <v>20</v>
      </c>
      <c r="I96" s="44">
        <v>500</v>
      </c>
      <c r="J96" s="44">
        <v>280</v>
      </c>
      <c r="K96" s="44">
        <v>250</v>
      </c>
      <c r="L96" s="45">
        <f t="shared" ref="L96:L105" si="4">ROUND(I96*J96*K96/1000000000,2)</f>
        <v>0.04</v>
      </c>
      <c r="M96" s="46" t="s">
        <v>729</v>
      </c>
      <c r="N96" s="47"/>
    </row>
    <row r="97" s="2" customFormat="1" ht="15.95" customHeight="1" spans="1:14">
      <c r="A97" s="9" t="s">
        <v>780</v>
      </c>
      <c r="B97" s="10" t="s">
        <v>728</v>
      </c>
      <c r="C97" s="11" t="s">
        <v>331</v>
      </c>
      <c r="D97" s="11" t="s">
        <v>332</v>
      </c>
      <c r="E97" s="11">
        <v>6</v>
      </c>
      <c r="F97" s="11" t="s">
        <v>333</v>
      </c>
      <c r="G97" s="11">
        <v>20.7</v>
      </c>
      <c r="H97" s="11">
        <v>20</v>
      </c>
      <c r="I97" s="44">
        <v>500</v>
      </c>
      <c r="J97" s="44">
        <v>280</v>
      </c>
      <c r="K97" s="44">
        <v>250</v>
      </c>
      <c r="L97" s="45">
        <f t="shared" si="4"/>
        <v>0.04</v>
      </c>
      <c r="M97" s="46" t="s">
        <v>729</v>
      </c>
      <c r="N97" s="47"/>
    </row>
    <row r="98" s="2" customFormat="1" ht="15.95" customHeight="1" spans="1:14">
      <c r="A98" s="9" t="s">
        <v>781</v>
      </c>
      <c r="B98" s="10" t="s">
        <v>728</v>
      </c>
      <c r="C98" s="11" t="s">
        <v>331</v>
      </c>
      <c r="D98" s="11" t="s">
        <v>332</v>
      </c>
      <c r="E98" s="11">
        <v>6</v>
      </c>
      <c r="F98" s="11" t="s">
        <v>333</v>
      </c>
      <c r="G98" s="11">
        <v>20.7</v>
      </c>
      <c r="H98" s="11">
        <v>20</v>
      </c>
      <c r="I98" s="44">
        <v>500</v>
      </c>
      <c r="J98" s="44">
        <v>280</v>
      </c>
      <c r="K98" s="44">
        <v>250</v>
      </c>
      <c r="L98" s="45">
        <f t="shared" si="4"/>
        <v>0.04</v>
      </c>
      <c r="M98" s="46" t="s">
        <v>729</v>
      </c>
      <c r="N98" s="47"/>
    </row>
    <row r="99" s="2" customFormat="1" ht="15.95" customHeight="1" spans="1:14">
      <c r="A99" s="9" t="s">
        <v>782</v>
      </c>
      <c r="B99" s="10" t="s">
        <v>728</v>
      </c>
      <c r="C99" s="11" t="s">
        <v>331</v>
      </c>
      <c r="D99" s="11" t="s">
        <v>332</v>
      </c>
      <c r="E99" s="11">
        <v>6</v>
      </c>
      <c r="F99" s="11" t="s">
        <v>333</v>
      </c>
      <c r="G99" s="11">
        <v>20.7</v>
      </c>
      <c r="H99" s="11">
        <v>20</v>
      </c>
      <c r="I99" s="44">
        <v>500</v>
      </c>
      <c r="J99" s="44">
        <v>280</v>
      </c>
      <c r="K99" s="44">
        <v>250</v>
      </c>
      <c r="L99" s="45">
        <f t="shared" si="4"/>
        <v>0.04</v>
      </c>
      <c r="M99" s="46" t="s">
        <v>729</v>
      </c>
      <c r="N99" s="47"/>
    </row>
    <row r="100" s="2" customFormat="1" ht="15.95" customHeight="1" spans="1:14">
      <c r="A100" s="9" t="s">
        <v>783</v>
      </c>
      <c r="B100" s="10" t="s">
        <v>728</v>
      </c>
      <c r="C100" s="11" t="s">
        <v>331</v>
      </c>
      <c r="D100" s="11" t="s">
        <v>332</v>
      </c>
      <c r="E100" s="11">
        <v>6</v>
      </c>
      <c r="F100" s="11" t="s">
        <v>333</v>
      </c>
      <c r="G100" s="11">
        <v>20.7</v>
      </c>
      <c r="H100" s="11">
        <v>20</v>
      </c>
      <c r="I100" s="44">
        <v>500</v>
      </c>
      <c r="J100" s="44">
        <v>280</v>
      </c>
      <c r="K100" s="44">
        <v>250</v>
      </c>
      <c r="L100" s="45">
        <f t="shared" si="4"/>
        <v>0.04</v>
      </c>
      <c r="M100" s="46" t="s">
        <v>729</v>
      </c>
      <c r="N100" s="47"/>
    </row>
    <row r="101" s="2" customFormat="1" ht="15.95" customHeight="1" spans="1:14">
      <c r="A101" s="9" t="s">
        <v>784</v>
      </c>
      <c r="B101" s="10" t="s">
        <v>728</v>
      </c>
      <c r="C101" s="11" t="s">
        <v>331</v>
      </c>
      <c r="D101" s="11" t="s">
        <v>332</v>
      </c>
      <c r="E101" s="11">
        <v>6</v>
      </c>
      <c r="F101" s="11" t="s">
        <v>333</v>
      </c>
      <c r="G101" s="11">
        <v>20.7</v>
      </c>
      <c r="H101" s="11">
        <v>20</v>
      </c>
      <c r="I101" s="44">
        <v>500</v>
      </c>
      <c r="J101" s="44">
        <v>280</v>
      </c>
      <c r="K101" s="44">
        <v>250</v>
      </c>
      <c r="L101" s="45">
        <f t="shared" si="4"/>
        <v>0.04</v>
      </c>
      <c r="M101" s="46" t="s">
        <v>729</v>
      </c>
      <c r="N101" s="47"/>
    </row>
    <row r="102" s="2" customFormat="1" ht="15.95" customHeight="1" spans="1:14">
      <c r="A102" s="9" t="s">
        <v>785</v>
      </c>
      <c r="B102" s="10" t="s">
        <v>728</v>
      </c>
      <c r="C102" s="11" t="s">
        <v>331</v>
      </c>
      <c r="D102" s="11" t="s">
        <v>332</v>
      </c>
      <c r="E102" s="11">
        <v>6</v>
      </c>
      <c r="F102" s="11" t="s">
        <v>333</v>
      </c>
      <c r="G102" s="11">
        <v>20.7</v>
      </c>
      <c r="H102" s="11">
        <v>20</v>
      </c>
      <c r="I102" s="44">
        <v>500</v>
      </c>
      <c r="J102" s="44">
        <v>280</v>
      </c>
      <c r="K102" s="44">
        <v>250</v>
      </c>
      <c r="L102" s="45">
        <f t="shared" si="4"/>
        <v>0.04</v>
      </c>
      <c r="M102" s="46" t="s">
        <v>729</v>
      </c>
      <c r="N102" s="47"/>
    </row>
    <row r="103" s="2" customFormat="1" ht="15.95" customHeight="1" spans="1:14">
      <c r="A103" s="9" t="s">
        <v>786</v>
      </c>
      <c r="B103" s="10" t="s">
        <v>728</v>
      </c>
      <c r="C103" s="11" t="s">
        <v>331</v>
      </c>
      <c r="D103" s="11" t="s">
        <v>332</v>
      </c>
      <c r="E103" s="11">
        <v>2</v>
      </c>
      <c r="F103" s="11" t="s">
        <v>333</v>
      </c>
      <c r="G103" s="11">
        <v>7</v>
      </c>
      <c r="H103" s="11">
        <f>3.8+3</f>
        <v>6.8</v>
      </c>
      <c r="I103" s="44">
        <v>500</v>
      </c>
      <c r="J103" s="44">
        <v>280</v>
      </c>
      <c r="K103" s="44">
        <v>80</v>
      </c>
      <c r="L103" s="45">
        <f t="shared" si="4"/>
        <v>0.01</v>
      </c>
      <c r="M103" s="46" t="s">
        <v>729</v>
      </c>
      <c r="N103" s="47"/>
    </row>
    <row r="104" s="2" customFormat="1" ht="16" customHeight="1" spans="1:14">
      <c r="A104" s="9" t="s">
        <v>787</v>
      </c>
      <c r="B104" s="10" t="s">
        <v>738</v>
      </c>
      <c r="C104" s="59" t="s">
        <v>337</v>
      </c>
      <c r="D104" s="60" t="s">
        <v>338</v>
      </c>
      <c r="E104" s="11">
        <v>1</v>
      </c>
      <c r="F104" s="11" t="s">
        <v>76</v>
      </c>
      <c r="G104" s="16">
        <v>165</v>
      </c>
      <c r="H104" s="61">
        <v>135</v>
      </c>
      <c r="I104" s="52">
        <v>826</v>
      </c>
      <c r="J104" s="52">
        <v>1086</v>
      </c>
      <c r="K104" s="52">
        <v>595</v>
      </c>
      <c r="L104" s="45">
        <f t="shared" si="4"/>
        <v>0.53</v>
      </c>
      <c r="M104" s="46" t="s">
        <v>769</v>
      </c>
      <c r="N104" s="47"/>
    </row>
    <row r="105" s="2" customFormat="1" ht="16" customHeight="1" spans="1:14">
      <c r="A105" s="9" t="s">
        <v>788</v>
      </c>
      <c r="B105" s="10" t="s">
        <v>738</v>
      </c>
      <c r="C105" s="15" t="s">
        <v>789</v>
      </c>
      <c r="D105" s="11" t="s">
        <v>790</v>
      </c>
      <c r="E105" s="11">
        <v>1</v>
      </c>
      <c r="F105" s="11" t="s">
        <v>58</v>
      </c>
      <c r="G105" s="16">
        <v>630</v>
      </c>
      <c r="H105" s="17">
        <v>586.9</v>
      </c>
      <c r="I105" s="52">
        <v>1040</v>
      </c>
      <c r="J105" s="52">
        <v>1020</v>
      </c>
      <c r="K105" s="52">
        <v>700</v>
      </c>
      <c r="L105" s="45">
        <f t="shared" si="4"/>
        <v>0.74</v>
      </c>
      <c r="M105" s="46" t="s">
        <v>729</v>
      </c>
      <c r="N105" s="47"/>
    </row>
    <row r="106" s="1" customFormat="1" ht="16" hidden="1" customHeight="1" spans="1:14">
      <c r="A106" s="12"/>
      <c r="B106" s="18"/>
      <c r="C106" s="19" t="s">
        <v>345</v>
      </c>
      <c r="D106" s="14" t="s">
        <v>346</v>
      </c>
      <c r="E106" s="14">
        <v>4</v>
      </c>
      <c r="F106" s="14" t="s">
        <v>58</v>
      </c>
      <c r="G106" s="20"/>
      <c r="H106" s="21"/>
      <c r="I106" s="53"/>
      <c r="J106" s="53"/>
      <c r="K106" s="53"/>
      <c r="L106" s="49"/>
      <c r="M106" s="50"/>
      <c r="N106" s="51"/>
    </row>
    <row r="107" s="1" customFormat="1" ht="16" hidden="1" customHeight="1" spans="1:14">
      <c r="A107" s="12"/>
      <c r="B107" s="18"/>
      <c r="C107" s="19" t="s">
        <v>350</v>
      </c>
      <c r="D107" s="14" t="s">
        <v>351</v>
      </c>
      <c r="E107" s="14">
        <v>1</v>
      </c>
      <c r="F107" s="14" t="s">
        <v>247</v>
      </c>
      <c r="G107" s="20"/>
      <c r="H107" s="21"/>
      <c r="I107" s="53"/>
      <c r="J107" s="53"/>
      <c r="K107" s="53"/>
      <c r="L107" s="49"/>
      <c r="M107" s="50"/>
      <c r="N107" s="51"/>
    </row>
    <row r="108" s="1" customFormat="1" ht="16" hidden="1" customHeight="1" spans="1:14">
      <c r="A108" s="12"/>
      <c r="B108" s="18"/>
      <c r="C108" s="19" t="s">
        <v>353</v>
      </c>
      <c r="D108" s="14" t="s">
        <v>354</v>
      </c>
      <c r="E108" s="14">
        <v>1</v>
      </c>
      <c r="F108" s="14" t="s">
        <v>58</v>
      </c>
      <c r="G108" s="20"/>
      <c r="H108" s="21"/>
      <c r="I108" s="53"/>
      <c r="J108" s="53"/>
      <c r="K108" s="53"/>
      <c r="L108" s="49"/>
      <c r="M108" s="50"/>
      <c r="N108" s="51"/>
    </row>
    <row r="109" s="1" customFormat="1" ht="16" hidden="1" customHeight="1" spans="1:14">
      <c r="A109" s="12"/>
      <c r="B109" s="18"/>
      <c r="C109" s="19" t="s">
        <v>356</v>
      </c>
      <c r="D109" s="14" t="s">
        <v>357</v>
      </c>
      <c r="E109" s="14">
        <v>1</v>
      </c>
      <c r="F109" s="14" t="s">
        <v>247</v>
      </c>
      <c r="G109" s="20"/>
      <c r="H109" s="21"/>
      <c r="I109" s="53"/>
      <c r="J109" s="53"/>
      <c r="K109" s="53"/>
      <c r="L109" s="49"/>
      <c r="M109" s="50"/>
      <c r="N109" s="51"/>
    </row>
    <row r="110" s="1" customFormat="1" ht="16" hidden="1" customHeight="1" spans="1:14">
      <c r="A110" s="12"/>
      <c r="B110" s="18"/>
      <c r="C110" s="19" t="s">
        <v>359</v>
      </c>
      <c r="D110" s="14" t="s">
        <v>360</v>
      </c>
      <c r="E110" s="14">
        <v>1</v>
      </c>
      <c r="F110" s="14" t="s">
        <v>247</v>
      </c>
      <c r="G110" s="20"/>
      <c r="H110" s="21"/>
      <c r="I110" s="53"/>
      <c r="J110" s="53"/>
      <c r="K110" s="53"/>
      <c r="L110" s="49"/>
      <c r="M110" s="50"/>
      <c r="N110" s="51"/>
    </row>
    <row r="111" s="1" customFormat="1" ht="16" hidden="1" customHeight="1" spans="1:14">
      <c r="A111" s="12"/>
      <c r="B111" s="18"/>
      <c r="C111" s="19" t="s">
        <v>362</v>
      </c>
      <c r="D111" s="14" t="s">
        <v>363</v>
      </c>
      <c r="E111" s="14">
        <v>4</v>
      </c>
      <c r="F111" s="14" t="s">
        <v>58</v>
      </c>
      <c r="G111" s="20"/>
      <c r="H111" s="20"/>
      <c r="I111" s="20"/>
      <c r="J111" s="20"/>
      <c r="K111" s="20"/>
      <c r="L111" s="20"/>
      <c r="M111" s="50"/>
      <c r="N111" s="51"/>
    </row>
    <row r="112" s="1" customFormat="1" ht="16" hidden="1" customHeight="1" spans="1:14">
      <c r="A112" s="12"/>
      <c r="B112" s="18"/>
      <c r="C112" s="19" t="s">
        <v>365</v>
      </c>
      <c r="D112" s="14" t="s">
        <v>366</v>
      </c>
      <c r="E112" s="14">
        <v>2</v>
      </c>
      <c r="F112" s="14" t="s">
        <v>247</v>
      </c>
      <c r="G112" s="20"/>
      <c r="H112" s="21"/>
      <c r="I112" s="53"/>
      <c r="J112" s="53"/>
      <c r="K112" s="53"/>
      <c r="L112" s="49"/>
      <c r="M112" s="50"/>
      <c r="N112" s="51"/>
    </row>
    <row r="113" s="1" customFormat="1" ht="16" hidden="1" customHeight="1" spans="1:14">
      <c r="A113" s="12"/>
      <c r="B113" s="18"/>
      <c r="C113" s="19" t="s">
        <v>368</v>
      </c>
      <c r="D113" s="231" t="s">
        <v>369</v>
      </c>
      <c r="E113" s="14">
        <v>2</v>
      </c>
      <c r="F113" s="14" t="s">
        <v>58</v>
      </c>
      <c r="G113" s="20"/>
      <c r="H113" s="21"/>
      <c r="I113" s="53"/>
      <c r="J113" s="53"/>
      <c r="K113" s="53"/>
      <c r="L113" s="49"/>
      <c r="M113" s="50"/>
      <c r="N113" s="51"/>
    </row>
    <row r="114" s="1" customFormat="1" ht="16" hidden="1" customHeight="1" spans="1:14">
      <c r="A114" s="12"/>
      <c r="B114" s="18"/>
      <c r="C114" s="19" t="s">
        <v>371</v>
      </c>
      <c r="D114" s="14" t="s">
        <v>372</v>
      </c>
      <c r="E114" s="14">
        <v>2</v>
      </c>
      <c r="F114" s="14" t="s">
        <v>247</v>
      </c>
      <c r="G114" s="20"/>
      <c r="H114" s="21"/>
      <c r="I114" s="53"/>
      <c r="J114" s="53"/>
      <c r="K114" s="53"/>
      <c r="L114" s="49"/>
      <c r="M114" s="50"/>
      <c r="N114" s="51"/>
    </row>
    <row r="115" s="1" customFormat="1" ht="16" hidden="1" customHeight="1" spans="1:14">
      <c r="A115" s="12"/>
      <c r="B115" s="18"/>
      <c r="C115" s="19" t="s">
        <v>371</v>
      </c>
      <c r="D115" s="231" t="s">
        <v>374</v>
      </c>
      <c r="E115" s="14">
        <v>2</v>
      </c>
      <c r="F115" s="14" t="s">
        <v>247</v>
      </c>
      <c r="G115" s="20"/>
      <c r="H115" s="21"/>
      <c r="I115" s="53"/>
      <c r="J115" s="53"/>
      <c r="K115" s="53"/>
      <c r="L115" s="49"/>
      <c r="M115" s="50"/>
      <c r="N115" s="51"/>
    </row>
    <row r="116" s="1" customFormat="1" ht="16" hidden="1" customHeight="1" spans="1:14">
      <c r="A116" s="12"/>
      <c r="B116" s="18"/>
      <c r="C116" s="19" t="s">
        <v>376</v>
      </c>
      <c r="D116" s="231" t="s">
        <v>377</v>
      </c>
      <c r="E116" s="14">
        <v>1</v>
      </c>
      <c r="F116" s="14" t="s">
        <v>76</v>
      </c>
      <c r="G116" s="20"/>
      <c r="H116" s="21"/>
      <c r="I116" s="53"/>
      <c r="J116" s="53"/>
      <c r="K116" s="53"/>
      <c r="L116" s="49"/>
      <c r="M116" s="50"/>
      <c r="N116" s="51"/>
    </row>
    <row r="117" s="1" customFormat="1" ht="16" hidden="1" customHeight="1" spans="1:14">
      <c r="A117" s="12"/>
      <c r="B117" s="18"/>
      <c r="C117" s="19" t="s">
        <v>379</v>
      </c>
      <c r="D117" s="14" t="s">
        <v>380</v>
      </c>
      <c r="E117" s="14">
        <v>1</v>
      </c>
      <c r="F117" s="14" t="s">
        <v>76</v>
      </c>
      <c r="G117" s="20"/>
      <c r="H117" s="21"/>
      <c r="I117" s="53"/>
      <c r="J117" s="53"/>
      <c r="K117" s="53"/>
      <c r="L117" s="49"/>
      <c r="M117" s="50"/>
      <c r="N117" s="51"/>
    </row>
    <row r="118" s="1" customFormat="1" ht="16" hidden="1" customHeight="1" spans="1:14">
      <c r="A118" s="12"/>
      <c r="B118" s="18"/>
      <c r="C118" s="19" t="s">
        <v>382</v>
      </c>
      <c r="D118" s="14" t="s">
        <v>383</v>
      </c>
      <c r="E118" s="14">
        <v>1</v>
      </c>
      <c r="F118" s="14" t="s">
        <v>58</v>
      </c>
      <c r="G118" s="20"/>
      <c r="H118" s="21"/>
      <c r="I118" s="53"/>
      <c r="J118" s="53"/>
      <c r="K118" s="53"/>
      <c r="L118" s="49"/>
      <c r="M118" s="50"/>
      <c r="N118" s="51"/>
    </row>
    <row r="119" s="1" customFormat="1" ht="16" hidden="1" customHeight="1" spans="1:14">
      <c r="A119" s="12"/>
      <c r="B119" s="18"/>
      <c r="C119" s="19" t="s">
        <v>385</v>
      </c>
      <c r="D119" s="14" t="s">
        <v>386</v>
      </c>
      <c r="E119" s="14">
        <v>1</v>
      </c>
      <c r="F119" s="14" t="s">
        <v>58</v>
      </c>
      <c r="G119" s="20"/>
      <c r="H119" s="21"/>
      <c r="I119" s="53"/>
      <c r="J119" s="53"/>
      <c r="K119" s="53"/>
      <c r="L119" s="49"/>
      <c r="M119" s="50"/>
      <c r="N119" s="51"/>
    </row>
    <row r="120" s="1" customFormat="1" ht="16" hidden="1" customHeight="1" spans="1:14">
      <c r="A120" s="12"/>
      <c r="B120" s="18"/>
      <c r="C120" s="19" t="s">
        <v>388</v>
      </c>
      <c r="D120" s="14" t="s">
        <v>389</v>
      </c>
      <c r="E120" s="14">
        <v>2</v>
      </c>
      <c r="F120" s="14" t="s">
        <v>76</v>
      </c>
      <c r="G120" s="20"/>
      <c r="H120" s="21"/>
      <c r="I120" s="53"/>
      <c r="J120" s="53"/>
      <c r="K120" s="53"/>
      <c r="L120" s="49"/>
      <c r="M120" s="50"/>
      <c r="N120" s="51"/>
    </row>
    <row r="121" s="1" customFormat="1" ht="16" hidden="1" customHeight="1" spans="1:14">
      <c r="A121" s="12"/>
      <c r="B121" s="18"/>
      <c r="C121" s="19" t="s">
        <v>391</v>
      </c>
      <c r="D121" s="14" t="s">
        <v>392</v>
      </c>
      <c r="E121" s="14">
        <v>2</v>
      </c>
      <c r="F121" s="14" t="s">
        <v>58</v>
      </c>
      <c r="G121" s="20"/>
      <c r="H121" s="21"/>
      <c r="I121" s="53"/>
      <c r="J121" s="53"/>
      <c r="K121" s="53"/>
      <c r="L121" s="49"/>
      <c r="M121" s="50"/>
      <c r="N121" s="51"/>
    </row>
    <row r="122" s="1" customFormat="1" ht="16" hidden="1" customHeight="1" spans="1:14">
      <c r="A122" s="12"/>
      <c r="B122" s="18"/>
      <c r="C122" s="19" t="s">
        <v>394</v>
      </c>
      <c r="D122" s="14" t="s">
        <v>395</v>
      </c>
      <c r="E122" s="14">
        <v>1</v>
      </c>
      <c r="F122" s="14" t="s">
        <v>76</v>
      </c>
      <c r="G122" s="20"/>
      <c r="H122" s="21"/>
      <c r="I122" s="53"/>
      <c r="J122" s="53"/>
      <c r="K122" s="53"/>
      <c r="L122" s="49"/>
      <c r="M122" s="50"/>
      <c r="N122" s="51"/>
    </row>
    <row r="123" s="1" customFormat="1" ht="16" hidden="1" customHeight="1" spans="1:14">
      <c r="A123" s="12"/>
      <c r="B123" s="18"/>
      <c r="C123" s="19" t="s">
        <v>397</v>
      </c>
      <c r="D123" s="14" t="s">
        <v>398</v>
      </c>
      <c r="E123" s="14">
        <v>2</v>
      </c>
      <c r="F123" s="14" t="s">
        <v>58</v>
      </c>
      <c r="G123" s="20"/>
      <c r="H123" s="21"/>
      <c r="I123" s="53"/>
      <c r="J123" s="53"/>
      <c r="K123" s="53"/>
      <c r="L123" s="49"/>
      <c r="M123" s="50"/>
      <c r="N123" s="51"/>
    </row>
    <row r="124" s="1" customFormat="1" ht="16" hidden="1" customHeight="1" spans="1:14">
      <c r="A124" s="12"/>
      <c r="B124" s="18"/>
      <c r="C124" s="19" t="s">
        <v>400</v>
      </c>
      <c r="D124" s="14" t="s">
        <v>401</v>
      </c>
      <c r="E124" s="14">
        <v>1</v>
      </c>
      <c r="F124" s="14" t="s">
        <v>58</v>
      </c>
      <c r="G124" s="20"/>
      <c r="H124" s="21"/>
      <c r="I124" s="53"/>
      <c r="J124" s="53"/>
      <c r="K124" s="53"/>
      <c r="L124" s="49"/>
      <c r="M124" s="50"/>
      <c r="N124" s="51"/>
    </row>
    <row r="125" s="1" customFormat="1" ht="16" hidden="1" customHeight="1" spans="1:14">
      <c r="A125" s="12"/>
      <c r="B125" s="18"/>
      <c r="C125" s="19" t="s">
        <v>403</v>
      </c>
      <c r="D125" s="14" t="s">
        <v>404</v>
      </c>
      <c r="E125" s="14">
        <v>2</v>
      </c>
      <c r="F125" s="14" t="s">
        <v>58</v>
      </c>
      <c r="G125" s="20"/>
      <c r="H125" s="21"/>
      <c r="I125" s="53"/>
      <c r="J125" s="53"/>
      <c r="K125" s="53"/>
      <c r="L125" s="49"/>
      <c r="M125" s="50"/>
      <c r="N125" s="51"/>
    </row>
    <row r="126" s="1" customFormat="1" ht="16" hidden="1" customHeight="1" spans="1:14">
      <c r="A126" s="12"/>
      <c r="B126" s="18"/>
      <c r="C126" s="19" t="s">
        <v>406</v>
      </c>
      <c r="D126" s="14" t="s">
        <v>407</v>
      </c>
      <c r="E126" s="14">
        <v>1</v>
      </c>
      <c r="F126" s="14" t="s">
        <v>58</v>
      </c>
      <c r="G126" s="20"/>
      <c r="H126" s="21"/>
      <c r="I126" s="53"/>
      <c r="J126" s="53"/>
      <c r="K126" s="53"/>
      <c r="L126" s="49"/>
      <c r="M126" s="50"/>
      <c r="N126" s="51"/>
    </row>
    <row r="127" s="1" customFormat="1" ht="16" hidden="1" customHeight="1" spans="1:14">
      <c r="A127" s="12"/>
      <c r="B127" s="18"/>
      <c r="C127" s="19" t="s">
        <v>409</v>
      </c>
      <c r="D127" s="14" t="s">
        <v>410</v>
      </c>
      <c r="E127" s="14">
        <v>1</v>
      </c>
      <c r="F127" s="14" t="s">
        <v>58</v>
      </c>
      <c r="G127" s="20"/>
      <c r="H127" s="21"/>
      <c r="I127" s="53"/>
      <c r="J127" s="53"/>
      <c r="K127" s="53"/>
      <c r="L127" s="49"/>
      <c r="M127" s="50"/>
      <c r="N127" s="51"/>
    </row>
    <row r="128" s="1" customFormat="1" ht="16" hidden="1" customHeight="1" spans="1:14">
      <c r="A128" s="12"/>
      <c r="B128" s="18"/>
      <c r="C128" s="19" t="s">
        <v>412</v>
      </c>
      <c r="D128" s="14" t="s">
        <v>413</v>
      </c>
      <c r="E128" s="14">
        <v>1</v>
      </c>
      <c r="F128" s="14" t="s">
        <v>58</v>
      </c>
      <c r="G128" s="20"/>
      <c r="H128" s="21"/>
      <c r="I128" s="53"/>
      <c r="J128" s="53"/>
      <c r="K128" s="53"/>
      <c r="L128" s="49"/>
      <c r="M128" s="50"/>
      <c r="N128" s="51"/>
    </row>
    <row r="129" s="1" customFormat="1" ht="16" hidden="1" customHeight="1" spans="1:14">
      <c r="A129" s="12"/>
      <c r="B129" s="18"/>
      <c r="C129" s="19" t="s">
        <v>415</v>
      </c>
      <c r="D129" s="14" t="s">
        <v>416</v>
      </c>
      <c r="E129" s="14">
        <v>1</v>
      </c>
      <c r="F129" s="14" t="s">
        <v>58</v>
      </c>
      <c r="G129" s="20"/>
      <c r="H129" s="21"/>
      <c r="I129" s="53"/>
      <c r="J129" s="53"/>
      <c r="K129" s="53"/>
      <c r="L129" s="49"/>
      <c r="M129" s="50"/>
      <c r="N129" s="51"/>
    </row>
    <row r="130" s="1" customFormat="1" ht="16" hidden="1" customHeight="1" spans="1:14">
      <c r="A130" s="12"/>
      <c r="B130" s="18"/>
      <c r="C130" s="19" t="s">
        <v>418</v>
      </c>
      <c r="D130" s="14" t="s">
        <v>419</v>
      </c>
      <c r="E130" s="14">
        <v>2</v>
      </c>
      <c r="F130" s="14" t="s">
        <v>247</v>
      </c>
      <c r="G130" s="20"/>
      <c r="H130" s="21"/>
      <c r="I130" s="53"/>
      <c r="J130" s="53"/>
      <c r="K130" s="53"/>
      <c r="L130" s="49"/>
      <c r="M130" s="50"/>
      <c r="N130" s="51"/>
    </row>
    <row r="131" s="1" customFormat="1" ht="16" hidden="1" customHeight="1" spans="1:14">
      <c r="A131" s="12"/>
      <c r="B131" s="18"/>
      <c r="C131" s="19" t="s">
        <v>421</v>
      </c>
      <c r="D131" s="14" t="s">
        <v>422</v>
      </c>
      <c r="E131" s="14">
        <v>1</v>
      </c>
      <c r="F131" s="14" t="s">
        <v>76</v>
      </c>
      <c r="G131" s="20"/>
      <c r="H131" s="21"/>
      <c r="I131" s="53"/>
      <c r="J131" s="53"/>
      <c r="K131" s="53"/>
      <c r="L131" s="49"/>
      <c r="M131" s="50"/>
      <c r="N131" s="51"/>
    </row>
    <row r="132" s="1" customFormat="1" ht="16" hidden="1" customHeight="1" spans="1:14">
      <c r="A132" s="12"/>
      <c r="B132" s="18"/>
      <c r="C132" s="19" t="s">
        <v>424</v>
      </c>
      <c r="D132" s="14" t="s">
        <v>425</v>
      </c>
      <c r="E132" s="14">
        <v>1</v>
      </c>
      <c r="F132" s="14" t="s">
        <v>76</v>
      </c>
      <c r="G132" s="20"/>
      <c r="H132" s="21"/>
      <c r="I132" s="53"/>
      <c r="J132" s="53"/>
      <c r="K132" s="53"/>
      <c r="L132" s="49"/>
      <c r="M132" s="50"/>
      <c r="N132" s="51"/>
    </row>
    <row r="133" s="1" customFormat="1" ht="16" hidden="1" customHeight="1" spans="1:14">
      <c r="A133" s="12"/>
      <c r="B133" s="18"/>
      <c r="C133" s="19" t="s">
        <v>427</v>
      </c>
      <c r="D133" s="14" t="s">
        <v>428</v>
      </c>
      <c r="E133" s="14">
        <v>2</v>
      </c>
      <c r="F133" s="14" t="s">
        <v>39</v>
      </c>
      <c r="G133" s="20"/>
      <c r="H133" s="21"/>
      <c r="I133" s="53"/>
      <c r="J133" s="53"/>
      <c r="K133" s="53"/>
      <c r="L133" s="49"/>
      <c r="M133" s="50"/>
      <c r="N133" s="51"/>
    </row>
    <row r="134" s="1" customFormat="1" ht="16" hidden="1" customHeight="1" spans="1:14">
      <c r="A134" s="12"/>
      <c r="B134" s="18"/>
      <c r="C134" s="19" t="s">
        <v>430</v>
      </c>
      <c r="D134" s="14" t="s">
        <v>431</v>
      </c>
      <c r="E134" s="14">
        <v>2</v>
      </c>
      <c r="F134" s="14" t="s">
        <v>39</v>
      </c>
      <c r="G134" s="20"/>
      <c r="H134" s="21"/>
      <c r="I134" s="53"/>
      <c r="J134" s="53"/>
      <c r="K134" s="53"/>
      <c r="L134" s="49"/>
      <c r="M134" s="50"/>
      <c r="N134" s="51"/>
    </row>
    <row r="135" s="1" customFormat="1" ht="16" hidden="1" customHeight="1" spans="1:14">
      <c r="A135" s="12"/>
      <c r="B135" s="18"/>
      <c r="C135" s="19" t="s">
        <v>433</v>
      </c>
      <c r="D135" s="14" t="s">
        <v>434</v>
      </c>
      <c r="E135" s="14">
        <v>1</v>
      </c>
      <c r="F135" s="14" t="s">
        <v>58</v>
      </c>
      <c r="G135" s="20"/>
      <c r="H135" s="21"/>
      <c r="I135" s="53"/>
      <c r="J135" s="53"/>
      <c r="K135" s="53"/>
      <c r="L135" s="49"/>
      <c r="M135" s="50"/>
      <c r="N135" s="51"/>
    </row>
    <row r="136" s="1" customFormat="1" ht="16" hidden="1" customHeight="1" spans="1:14">
      <c r="A136" s="12"/>
      <c r="B136" s="18"/>
      <c r="C136" s="19" t="s">
        <v>436</v>
      </c>
      <c r="D136" s="14" t="s">
        <v>437</v>
      </c>
      <c r="E136" s="14">
        <v>2</v>
      </c>
      <c r="F136" s="14" t="s">
        <v>39</v>
      </c>
      <c r="G136" s="20"/>
      <c r="H136" s="21"/>
      <c r="I136" s="53"/>
      <c r="J136" s="53"/>
      <c r="K136" s="53"/>
      <c r="L136" s="49"/>
      <c r="M136" s="50"/>
      <c r="N136" s="51"/>
    </row>
    <row r="137" s="1" customFormat="1" ht="16" hidden="1" customHeight="1" spans="1:14">
      <c r="A137" s="12"/>
      <c r="B137" s="18"/>
      <c r="C137" s="19" t="s">
        <v>439</v>
      </c>
      <c r="D137" s="14" t="s">
        <v>440</v>
      </c>
      <c r="E137" s="14">
        <v>1</v>
      </c>
      <c r="F137" s="14" t="s">
        <v>58</v>
      </c>
      <c r="G137" s="20"/>
      <c r="H137" s="21"/>
      <c r="I137" s="53"/>
      <c r="J137" s="53"/>
      <c r="K137" s="53"/>
      <c r="L137" s="49"/>
      <c r="M137" s="50"/>
      <c r="N137" s="51"/>
    </row>
    <row r="138" s="1" customFormat="1" ht="16" hidden="1" customHeight="1" spans="1:14">
      <c r="A138" s="12"/>
      <c r="B138" s="18"/>
      <c r="C138" s="19" t="s">
        <v>442</v>
      </c>
      <c r="D138" s="14">
        <v>802139275</v>
      </c>
      <c r="E138" s="14">
        <v>1</v>
      </c>
      <c r="F138" s="14" t="s">
        <v>58</v>
      </c>
      <c r="G138" s="20"/>
      <c r="H138" s="21"/>
      <c r="I138" s="53"/>
      <c r="J138" s="53"/>
      <c r="K138" s="53"/>
      <c r="L138" s="49"/>
      <c r="M138" s="50"/>
      <c r="N138" s="51"/>
    </row>
    <row r="139" s="1" customFormat="1" ht="16" hidden="1" customHeight="1" spans="1:14">
      <c r="A139" s="12"/>
      <c r="B139" s="18"/>
      <c r="C139" s="19" t="s">
        <v>444</v>
      </c>
      <c r="D139" s="14">
        <v>802139275</v>
      </c>
      <c r="E139" s="14">
        <v>1</v>
      </c>
      <c r="F139" s="14" t="s">
        <v>58</v>
      </c>
      <c r="G139" s="20"/>
      <c r="H139" s="21"/>
      <c r="I139" s="53"/>
      <c r="J139" s="53"/>
      <c r="K139" s="53"/>
      <c r="L139" s="49"/>
      <c r="M139" s="50"/>
      <c r="N139" s="51"/>
    </row>
    <row r="140" s="1" customFormat="1" ht="16" hidden="1" customHeight="1" spans="1:14">
      <c r="A140" s="12"/>
      <c r="B140" s="18"/>
      <c r="C140" s="19" t="s">
        <v>445</v>
      </c>
      <c r="D140" s="14">
        <v>803684468</v>
      </c>
      <c r="E140" s="14">
        <v>2</v>
      </c>
      <c r="F140" s="14" t="s">
        <v>58</v>
      </c>
      <c r="G140" s="20"/>
      <c r="H140" s="21"/>
      <c r="I140" s="53"/>
      <c r="J140" s="53"/>
      <c r="K140" s="53"/>
      <c r="L140" s="49"/>
      <c r="M140" s="50"/>
      <c r="N140" s="51"/>
    </row>
    <row r="141" s="1" customFormat="1" ht="16" hidden="1" customHeight="1" spans="1:14">
      <c r="A141" s="12"/>
      <c r="B141" s="18"/>
      <c r="C141" s="19" t="s">
        <v>447</v>
      </c>
      <c r="D141" s="14">
        <v>803608668</v>
      </c>
      <c r="E141" s="14">
        <v>4</v>
      </c>
      <c r="F141" s="14" t="s">
        <v>58</v>
      </c>
      <c r="G141" s="20"/>
      <c r="H141" s="21"/>
      <c r="I141" s="53"/>
      <c r="J141" s="53"/>
      <c r="K141" s="53"/>
      <c r="L141" s="49"/>
      <c r="M141" s="50"/>
      <c r="N141" s="51"/>
    </row>
    <row r="142" s="1" customFormat="1" ht="16" hidden="1" customHeight="1" spans="1:14">
      <c r="A142" s="12"/>
      <c r="B142" s="18"/>
      <c r="C142" s="19" t="s">
        <v>449</v>
      </c>
      <c r="D142" s="14">
        <v>803682286</v>
      </c>
      <c r="E142" s="14">
        <v>10</v>
      </c>
      <c r="F142" s="14" t="s">
        <v>58</v>
      </c>
      <c r="G142" s="20"/>
      <c r="H142" s="21"/>
      <c r="I142" s="53"/>
      <c r="J142" s="53"/>
      <c r="K142" s="53"/>
      <c r="L142" s="49"/>
      <c r="M142" s="50"/>
      <c r="N142" s="51"/>
    </row>
    <row r="143" s="1" customFormat="1" ht="16" hidden="1" customHeight="1" spans="1:14">
      <c r="A143" s="12"/>
      <c r="B143" s="18"/>
      <c r="C143" s="19" t="s">
        <v>449</v>
      </c>
      <c r="D143" s="14">
        <v>803611282</v>
      </c>
      <c r="E143" s="14">
        <v>4</v>
      </c>
      <c r="F143" s="14" t="s">
        <v>58</v>
      </c>
      <c r="G143" s="20"/>
      <c r="H143" s="21"/>
      <c r="I143" s="53"/>
      <c r="J143" s="53"/>
      <c r="K143" s="53"/>
      <c r="L143" s="49"/>
      <c r="M143" s="50"/>
      <c r="N143" s="51"/>
    </row>
    <row r="144" s="2" customFormat="1" ht="16" customHeight="1" spans="1:14">
      <c r="A144" s="9" t="s">
        <v>791</v>
      </c>
      <c r="B144" s="10" t="s">
        <v>738</v>
      </c>
      <c r="C144" s="15" t="s">
        <v>452</v>
      </c>
      <c r="D144" s="11" t="s">
        <v>453</v>
      </c>
      <c r="E144" s="11">
        <v>2</v>
      </c>
      <c r="F144" s="11" t="s">
        <v>76</v>
      </c>
      <c r="G144" s="16">
        <v>0.52</v>
      </c>
      <c r="H144" s="17">
        <v>0.38</v>
      </c>
      <c r="I144" s="52">
        <v>320</v>
      </c>
      <c r="J144" s="52">
        <v>150</v>
      </c>
      <c r="K144" s="52">
        <v>140</v>
      </c>
      <c r="L144" s="45">
        <f t="shared" ref="L144:L146" si="5">ROUND(I144*J144*K144/1000000000,2)</f>
        <v>0.01</v>
      </c>
      <c r="M144" s="46" t="s">
        <v>729</v>
      </c>
      <c r="N144" s="47"/>
    </row>
    <row r="145" s="2" customFormat="1" ht="16" customHeight="1" spans="1:14">
      <c r="A145" s="9" t="s">
        <v>792</v>
      </c>
      <c r="B145" s="10" t="s">
        <v>738</v>
      </c>
      <c r="C145" s="15" t="s">
        <v>457</v>
      </c>
      <c r="D145" s="11" t="s">
        <v>458</v>
      </c>
      <c r="E145" s="11">
        <v>6</v>
      </c>
      <c r="F145" s="11" t="s">
        <v>76</v>
      </c>
      <c r="G145" s="16">
        <v>0.45</v>
      </c>
      <c r="H145" s="17">
        <v>0.37</v>
      </c>
      <c r="I145" s="52">
        <v>390</v>
      </c>
      <c r="J145" s="52">
        <v>180</v>
      </c>
      <c r="K145" s="52">
        <v>190</v>
      </c>
      <c r="L145" s="45">
        <f t="shared" si="5"/>
        <v>0.01</v>
      </c>
      <c r="M145" s="46" t="s">
        <v>729</v>
      </c>
      <c r="N145" s="47"/>
    </row>
    <row r="146" s="2" customFormat="1" ht="16" customHeight="1" spans="1:14">
      <c r="A146" s="9" t="s">
        <v>793</v>
      </c>
      <c r="B146" s="10" t="s">
        <v>738</v>
      </c>
      <c r="C146" s="15" t="s">
        <v>460</v>
      </c>
      <c r="D146" s="11" t="s">
        <v>461</v>
      </c>
      <c r="E146" s="11">
        <v>2</v>
      </c>
      <c r="F146" s="11" t="s">
        <v>39</v>
      </c>
      <c r="G146" s="16">
        <v>1006</v>
      </c>
      <c r="H146" s="17">
        <v>931</v>
      </c>
      <c r="I146" s="52">
        <v>1380</v>
      </c>
      <c r="J146" s="52">
        <v>900</v>
      </c>
      <c r="K146" s="52">
        <v>830</v>
      </c>
      <c r="L146" s="45">
        <f t="shared" si="5"/>
        <v>1.03</v>
      </c>
      <c r="M146" s="46" t="s">
        <v>769</v>
      </c>
      <c r="N146" s="47"/>
    </row>
    <row r="147" s="1" customFormat="1" ht="16" hidden="1" customHeight="1" spans="1:14">
      <c r="A147" s="12"/>
      <c r="B147" s="18"/>
      <c r="C147" s="19" t="s">
        <v>465</v>
      </c>
      <c r="D147" s="14" t="s">
        <v>466</v>
      </c>
      <c r="E147" s="14">
        <v>4</v>
      </c>
      <c r="F147" s="14" t="s">
        <v>58</v>
      </c>
      <c r="G147" s="20"/>
      <c r="H147" s="21"/>
      <c r="I147" s="53"/>
      <c r="J147" s="53"/>
      <c r="K147" s="53"/>
      <c r="L147" s="49"/>
      <c r="M147" s="50"/>
      <c r="N147" s="51"/>
    </row>
    <row r="148" s="2" customFormat="1" ht="16" customHeight="1" spans="1:14">
      <c r="A148" s="9" t="s">
        <v>794</v>
      </c>
      <c r="B148" s="10" t="s">
        <v>738</v>
      </c>
      <c r="C148" s="15" t="s">
        <v>469</v>
      </c>
      <c r="D148" s="11" t="s">
        <v>470</v>
      </c>
      <c r="E148" s="11">
        <v>30</v>
      </c>
      <c r="F148" s="11" t="s">
        <v>471</v>
      </c>
      <c r="G148" s="16">
        <v>1347</v>
      </c>
      <c r="H148" s="17">
        <v>1212</v>
      </c>
      <c r="I148" s="52">
        <v>2320</v>
      </c>
      <c r="J148" s="52">
        <v>1210</v>
      </c>
      <c r="K148" s="52">
        <v>930</v>
      </c>
      <c r="L148" s="45">
        <f>ROUND(I148*J148*K148/1000000000,2)</f>
        <v>2.61</v>
      </c>
      <c r="M148" s="46" t="s">
        <v>43</v>
      </c>
      <c r="N148" s="47"/>
    </row>
    <row r="149" s="1" customFormat="1" ht="16" hidden="1" customHeight="1" spans="1:14">
      <c r="A149" s="12"/>
      <c r="B149" s="18"/>
      <c r="C149" s="19" t="s">
        <v>473</v>
      </c>
      <c r="D149" s="14" t="s">
        <v>474</v>
      </c>
      <c r="E149" s="14">
        <v>6</v>
      </c>
      <c r="F149" s="14" t="s">
        <v>247</v>
      </c>
      <c r="G149" s="20"/>
      <c r="H149" s="21"/>
      <c r="I149" s="53"/>
      <c r="J149" s="53"/>
      <c r="K149" s="53"/>
      <c r="L149" s="49"/>
      <c r="M149" s="50"/>
      <c r="N149" s="51"/>
    </row>
    <row r="150" s="1" customFormat="1" ht="16" hidden="1" customHeight="1" spans="1:14">
      <c r="A150" s="12"/>
      <c r="B150" s="18"/>
      <c r="C150" s="19" t="s">
        <v>476</v>
      </c>
      <c r="D150" s="14" t="s">
        <v>477</v>
      </c>
      <c r="E150" s="14">
        <v>30</v>
      </c>
      <c r="F150" s="14" t="s">
        <v>122</v>
      </c>
      <c r="G150" s="20"/>
      <c r="H150" s="21"/>
      <c r="I150" s="53"/>
      <c r="J150" s="53"/>
      <c r="K150" s="53"/>
      <c r="L150" s="49"/>
      <c r="M150" s="50"/>
      <c r="N150" s="51"/>
    </row>
    <row r="151" s="2" customFormat="1" ht="16" customHeight="1" spans="1:14">
      <c r="A151" s="9" t="s">
        <v>795</v>
      </c>
      <c r="B151" s="10" t="s">
        <v>738</v>
      </c>
      <c r="C151" s="15" t="s">
        <v>479</v>
      </c>
      <c r="D151" s="11" t="s">
        <v>480</v>
      </c>
      <c r="E151" s="11">
        <v>4</v>
      </c>
      <c r="F151" s="11" t="s">
        <v>58</v>
      </c>
      <c r="G151" s="16">
        <v>775</v>
      </c>
      <c r="H151" s="17">
        <v>744</v>
      </c>
      <c r="I151" s="52">
        <v>800</v>
      </c>
      <c r="J151" s="52">
        <v>780</v>
      </c>
      <c r="K151" s="52">
        <v>480</v>
      </c>
      <c r="L151" s="45">
        <f>ROUND(I151*J151*K151/1000000000,2)</f>
        <v>0.3</v>
      </c>
      <c r="M151" s="46" t="s">
        <v>769</v>
      </c>
      <c r="N151" s="47"/>
    </row>
    <row r="152" s="1" customFormat="1" ht="16" hidden="1" customHeight="1" spans="1:14">
      <c r="A152" s="12"/>
      <c r="B152" s="18"/>
      <c r="C152" s="19" t="s">
        <v>482</v>
      </c>
      <c r="D152" s="14" t="s">
        <v>480</v>
      </c>
      <c r="E152" s="14">
        <v>4</v>
      </c>
      <c r="F152" s="14" t="s">
        <v>58</v>
      </c>
      <c r="G152" s="20"/>
      <c r="H152" s="21"/>
      <c r="I152" s="53"/>
      <c r="J152" s="53"/>
      <c r="K152" s="53"/>
      <c r="L152" s="49"/>
      <c r="M152" s="50"/>
      <c r="N152" s="51"/>
    </row>
    <row r="153" s="2" customFormat="1" ht="16" customHeight="1" spans="1:14">
      <c r="A153" s="9" t="s">
        <v>796</v>
      </c>
      <c r="B153" s="10" t="s">
        <v>738</v>
      </c>
      <c r="C153" s="15" t="s">
        <v>483</v>
      </c>
      <c r="D153" s="11" t="s">
        <v>480</v>
      </c>
      <c r="E153" s="11">
        <v>4</v>
      </c>
      <c r="F153" s="11" t="s">
        <v>58</v>
      </c>
      <c r="G153" s="16">
        <v>776</v>
      </c>
      <c r="H153" s="17">
        <v>744</v>
      </c>
      <c r="I153" s="52">
        <v>810</v>
      </c>
      <c r="J153" s="52">
        <v>770</v>
      </c>
      <c r="K153" s="52">
        <v>470</v>
      </c>
      <c r="L153" s="45">
        <f>ROUND(I153*J153*K153/1000000000,2)</f>
        <v>0.29</v>
      </c>
      <c r="M153" s="46" t="s">
        <v>769</v>
      </c>
      <c r="N153" s="47"/>
    </row>
    <row r="154" s="1" customFormat="1" ht="16" hidden="1" customHeight="1" spans="1:14">
      <c r="A154" s="12"/>
      <c r="B154" s="18"/>
      <c r="C154" s="19" t="s">
        <v>484</v>
      </c>
      <c r="D154" s="14" t="s">
        <v>480</v>
      </c>
      <c r="E154" s="14">
        <v>4</v>
      </c>
      <c r="F154" s="14" t="s">
        <v>58</v>
      </c>
      <c r="G154" s="20"/>
      <c r="H154" s="21"/>
      <c r="I154" s="53"/>
      <c r="J154" s="53"/>
      <c r="K154" s="53"/>
      <c r="L154" s="49"/>
      <c r="M154" s="50"/>
      <c r="N154" s="51"/>
    </row>
    <row r="155" s="2" customFormat="1" ht="16" customHeight="1" spans="1:14">
      <c r="A155" s="9" t="s">
        <v>797</v>
      </c>
      <c r="B155" s="10" t="s">
        <v>738</v>
      </c>
      <c r="C155" s="15" t="s">
        <v>485</v>
      </c>
      <c r="D155" s="11" t="s">
        <v>486</v>
      </c>
      <c r="E155" s="11">
        <v>10</v>
      </c>
      <c r="F155" s="11" t="s">
        <v>58</v>
      </c>
      <c r="G155" s="16">
        <v>691</v>
      </c>
      <c r="H155" s="17">
        <v>649</v>
      </c>
      <c r="I155" s="52">
        <v>1270</v>
      </c>
      <c r="J155" s="52">
        <v>690</v>
      </c>
      <c r="K155" s="52">
        <v>630</v>
      </c>
      <c r="L155" s="45">
        <f>ROUND(I155*J155*K155/1000000000,2)</f>
        <v>0.55</v>
      </c>
      <c r="M155" s="46" t="s">
        <v>769</v>
      </c>
      <c r="N155" s="47"/>
    </row>
    <row r="156" s="1" customFormat="1" ht="16" hidden="1" customHeight="1" spans="1:14">
      <c r="A156" s="12"/>
      <c r="B156" s="18"/>
      <c r="C156" s="19" t="s">
        <v>488</v>
      </c>
      <c r="D156" s="14" t="s">
        <v>489</v>
      </c>
      <c r="E156" s="14">
        <v>6</v>
      </c>
      <c r="F156" s="14" t="s">
        <v>58</v>
      </c>
      <c r="G156" s="20"/>
      <c r="H156" s="21"/>
      <c r="I156" s="53"/>
      <c r="J156" s="53"/>
      <c r="K156" s="53"/>
      <c r="L156" s="49"/>
      <c r="M156" s="50"/>
      <c r="N156" s="51"/>
    </row>
    <row r="157" s="1" customFormat="1" ht="16" hidden="1" customHeight="1" spans="1:14">
      <c r="A157" s="12"/>
      <c r="B157" s="18"/>
      <c r="C157" s="19" t="s">
        <v>491</v>
      </c>
      <c r="D157" s="14" t="s">
        <v>489</v>
      </c>
      <c r="E157" s="14">
        <v>6</v>
      </c>
      <c r="F157" s="14" t="s">
        <v>58</v>
      </c>
      <c r="G157" s="20"/>
      <c r="H157" s="21"/>
      <c r="I157" s="53"/>
      <c r="J157" s="53"/>
      <c r="K157" s="53"/>
      <c r="L157" s="49"/>
      <c r="M157" s="50"/>
      <c r="N157" s="51"/>
    </row>
    <row r="158" s="1" customFormat="1" ht="16" hidden="1" customHeight="1" spans="1:14">
      <c r="A158" s="12"/>
      <c r="B158" s="18"/>
      <c r="C158" s="19" t="s">
        <v>492</v>
      </c>
      <c r="D158" s="14" t="s">
        <v>493</v>
      </c>
      <c r="E158" s="14">
        <v>6</v>
      </c>
      <c r="F158" s="14" t="s">
        <v>58</v>
      </c>
      <c r="G158" s="20"/>
      <c r="H158" s="21"/>
      <c r="I158" s="53"/>
      <c r="J158" s="53"/>
      <c r="K158" s="53"/>
      <c r="L158" s="49"/>
      <c r="M158" s="50"/>
      <c r="N158" s="51"/>
    </row>
    <row r="159" s="1" customFormat="1" ht="16" hidden="1" customHeight="1" spans="1:14">
      <c r="A159" s="12"/>
      <c r="B159" s="18"/>
      <c r="C159" s="19" t="s">
        <v>495</v>
      </c>
      <c r="D159" s="14" t="s">
        <v>493</v>
      </c>
      <c r="E159" s="14">
        <v>6</v>
      </c>
      <c r="F159" s="14" t="s">
        <v>58</v>
      </c>
      <c r="G159" s="20"/>
      <c r="H159" s="21"/>
      <c r="I159" s="53"/>
      <c r="J159" s="53"/>
      <c r="K159" s="53"/>
      <c r="L159" s="49"/>
      <c r="M159" s="50"/>
      <c r="N159" s="51"/>
    </row>
    <row r="160" s="1" customFormat="1" ht="16" hidden="1" customHeight="1" spans="1:14">
      <c r="A160" s="12"/>
      <c r="B160" s="18"/>
      <c r="C160" s="19" t="s">
        <v>496</v>
      </c>
      <c r="D160" s="14" t="s">
        <v>497</v>
      </c>
      <c r="E160" s="14">
        <v>20</v>
      </c>
      <c r="F160" s="14" t="s">
        <v>58</v>
      </c>
      <c r="G160" s="20"/>
      <c r="H160" s="21"/>
      <c r="I160" s="53"/>
      <c r="J160" s="53"/>
      <c r="K160" s="53"/>
      <c r="L160" s="49"/>
      <c r="M160" s="50"/>
      <c r="N160" s="51"/>
    </row>
    <row r="161" s="1" customFormat="1" ht="16" hidden="1" customHeight="1" spans="1:14">
      <c r="A161" s="12"/>
      <c r="B161" s="18"/>
      <c r="C161" s="19" t="s">
        <v>499</v>
      </c>
      <c r="D161" s="14" t="s">
        <v>500</v>
      </c>
      <c r="E161" s="14">
        <v>20</v>
      </c>
      <c r="F161" s="14" t="s">
        <v>58</v>
      </c>
      <c r="G161" s="20"/>
      <c r="H161" s="21"/>
      <c r="I161" s="53"/>
      <c r="J161" s="53"/>
      <c r="K161" s="53"/>
      <c r="L161" s="49"/>
      <c r="M161" s="50"/>
      <c r="N161" s="51"/>
    </row>
    <row r="162" s="1" customFormat="1" ht="16" hidden="1" customHeight="1" spans="1:14">
      <c r="A162" s="12"/>
      <c r="B162" s="18"/>
      <c r="C162" s="19" t="s">
        <v>502</v>
      </c>
      <c r="D162" s="14" t="s">
        <v>503</v>
      </c>
      <c r="E162" s="14">
        <v>10</v>
      </c>
      <c r="F162" s="14" t="s">
        <v>504</v>
      </c>
      <c r="G162" s="20"/>
      <c r="H162" s="21"/>
      <c r="I162" s="53"/>
      <c r="J162" s="53"/>
      <c r="K162" s="53"/>
      <c r="L162" s="49"/>
      <c r="M162" s="50"/>
      <c r="N162" s="51"/>
    </row>
    <row r="163" s="2" customFormat="1" ht="16" customHeight="1" spans="1:14">
      <c r="A163" s="9" t="s">
        <v>798</v>
      </c>
      <c r="B163" s="10" t="s">
        <v>738</v>
      </c>
      <c r="C163" s="15" t="s">
        <v>506</v>
      </c>
      <c r="D163" s="11" t="s">
        <v>507</v>
      </c>
      <c r="E163" s="11">
        <v>6</v>
      </c>
      <c r="F163" s="11" t="s">
        <v>504</v>
      </c>
      <c r="G163" s="16">
        <v>1036</v>
      </c>
      <c r="H163" s="17">
        <v>1002</v>
      </c>
      <c r="I163" s="52">
        <v>960</v>
      </c>
      <c r="J163" s="52">
        <v>680</v>
      </c>
      <c r="K163" s="52">
        <v>480</v>
      </c>
      <c r="L163" s="45">
        <f>ROUND(I163*J163*K163/1000000000,2)</f>
        <v>0.31</v>
      </c>
      <c r="M163" s="46" t="s">
        <v>769</v>
      </c>
      <c r="N163" s="47"/>
    </row>
    <row r="164" s="2" customFormat="1" ht="16" customHeight="1" spans="1:14">
      <c r="A164" s="9" t="s">
        <v>799</v>
      </c>
      <c r="B164" s="10" t="s">
        <v>738</v>
      </c>
      <c r="C164" s="15" t="s">
        <v>506</v>
      </c>
      <c r="D164" s="11" t="s">
        <v>507</v>
      </c>
      <c r="E164" s="11">
        <v>4</v>
      </c>
      <c r="F164" s="11" t="s">
        <v>504</v>
      </c>
      <c r="G164" s="16">
        <v>701</v>
      </c>
      <c r="H164" s="17">
        <v>668</v>
      </c>
      <c r="I164" s="52">
        <v>660</v>
      </c>
      <c r="J164" s="52">
        <v>690</v>
      </c>
      <c r="K164" s="52">
        <v>490</v>
      </c>
      <c r="L164" s="45">
        <f>ROUND(I164*J164*K164/1000000000,2)</f>
        <v>0.22</v>
      </c>
      <c r="M164" s="46" t="s">
        <v>769</v>
      </c>
      <c r="N164" s="47"/>
    </row>
    <row r="165" s="2" customFormat="1" ht="16" customHeight="1" spans="1:14">
      <c r="A165" s="9" t="s">
        <v>800</v>
      </c>
      <c r="B165" s="10" t="s">
        <v>738</v>
      </c>
      <c r="C165" s="15" t="s">
        <v>506</v>
      </c>
      <c r="D165" s="11" t="s">
        <v>509</v>
      </c>
      <c r="E165" s="11">
        <v>6</v>
      </c>
      <c r="F165" s="11" t="s">
        <v>504</v>
      </c>
      <c r="G165" s="16">
        <v>917</v>
      </c>
      <c r="H165" s="17">
        <v>888</v>
      </c>
      <c r="I165" s="52">
        <v>960</v>
      </c>
      <c r="J165" s="52">
        <v>680</v>
      </c>
      <c r="K165" s="52">
        <v>440</v>
      </c>
      <c r="L165" s="45">
        <f>ROUND(I165*J165*K165/1000000000,2)</f>
        <v>0.29</v>
      </c>
      <c r="M165" s="46" t="s">
        <v>769</v>
      </c>
      <c r="N165" s="47"/>
    </row>
    <row r="166" s="2" customFormat="1" ht="16" customHeight="1" spans="1:14">
      <c r="A166" s="9" t="s">
        <v>801</v>
      </c>
      <c r="B166" s="10" t="s">
        <v>738</v>
      </c>
      <c r="C166" s="15" t="s">
        <v>506</v>
      </c>
      <c r="D166" s="11" t="s">
        <v>509</v>
      </c>
      <c r="E166" s="11">
        <v>4</v>
      </c>
      <c r="F166" s="11" t="s">
        <v>504</v>
      </c>
      <c r="G166" s="16">
        <v>619</v>
      </c>
      <c r="H166" s="17">
        <v>592</v>
      </c>
      <c r="I166" s="52">
        <v>660</v>
      </c>
      <c r="J166" s="52">
        <v>680</v>
      </c>
      <c r="K166" s="52">
        <v>440</v>
      </c>
      <c r="L166" s="45">
        <f>ROUND(I166*J166*K166/1000000000,2)</f>
        <v>0.2</v>
      </c>
      <c r="M166" s="46" t="s">
        <v>769</v>
      </c>
      <c r="N166" s="47"/>
    </row>
    <row r="167" s="2" customFormat="1" ht="16" customHeight="1" spans="1:14">
      <c r="A167" s="9" t="s">
        <v>802</v>
      </c>
      <c r="B167" s="10" t="s">
        <v>803</v>
      </c>
      <c r="C167" s="15" t="s">
        <v>516</v>
      </c>
      <c r="D167" s="11" t="s">
        <v>517</v>
      </c>
      <c r="E167" s="11">
        <v>2</v>
      </c>
      <c r="F167" s="11" t="s">
        <v>247</v>
      </c>
      <c r="G167" s="16">
        <v>2270</v>
      </c>
      <c r="H167" s="17">
        <v>2140</v>
      </c>
      <c r="I167" s="52">
        <v>7120</v>
      </c>
      <c r="J167" s="52">
        <v>710</v>
      </c>
      <c r="K167" s="52">
        <v>600</v>
      </c>
      <c r="L167" s="45">
        <f>ROUND(I167*J167*K167/1000000000,2)</f>
        <v>3.03</v>
      </c>
      <c r="M167" s="46" t="s">
        <v>769</v>
      </c>
      <c r="N167" s="47"/>
    </row>
    <row r="168" s="1" customFormat="1" ht="16" hidden="1" customHeight="1" spans="1:14">
      <c r="A168" s="12"/>
      <c r="B168" s="18"/>
      <c r="C168" s="19" t="s">
        <v>519</v>
      </c>
      <c r="D168" s="14" t="s">
        <v>520</v>
      </c>
      <c r="E168" s="14">
        <v>2</v>
      </c>
      <c r="F168" s="14" t="s">
        <v>247</v>
      </c>
      <c r="G168" s="20"/>
      <c r="H168" s="21"/>
      <c r="I168" s="53"/>
      <c r="J168" s="53"/>
      <c r="K168" s="53"/>
      <c r="L168" s="49"/>
      <c r="M168" s="50"/>
      <c r="N168" s="51"/>
    </row>
    <row r="169" s="1" customFormat="1" ht="16" hidden="1" customHeight="1" spans="1:14">
      <c r="A169" s="12"/>
      <c r="B169" s="18"/>
      <c r="C169" s="19" t="s">
        <v>522</v>
      </c>
      <c r="D169" s="14" t="s">
        <v>523</v>
      </c>
      <c r="E169" s="14">
        <v>2</v>
      </c>
      <c r="F169" s="14" t="s">
        <v>247</v>
      </c>
      <c r="G169" s="20"/>
      <c r="H169" s="21"/>
      <c r="I169" s="53"/>
      <c r="J169" s="53"/>
      <c r="K169" s="53"/>
      <c r="L169" s="49"/>
      <c r="M169" s="50"/>
      <c r="N169" s="51"/>
    </row>
    <row r="170" s="2" customFormat="1" ht="16" customHeight="1" spans="1:14">
      <c r="A170" s="9" t="s">
        <v>804</v>
      </c>
      <c r="B170" s="10" t="s">
        <v>738</v>
      </c>
      <c r="C170" s="15" t="s">
        <v>511</v>
      </c>
      <c r="D170" s="11" t="s">
        <v>512</v>
      </c>
      <c r="E170" s="11">
        <v>4</v>
      </c>
      <c r="F170" s="11" t="s">
        <v>58</v>
      </c>
      <c r="G170" s="16">
        <v>433</v>
      </c>
      <c r="H170" s="17">
        <v>394</v>
      </c>
      <c r="I170" s="52">
        <v>910</v>
      </c>
      <c r="J170" s="52">
        <v>690</v>
      </c>
      <c r="K170" s="52">
        <v>420</v>
      </c>
      <c r="L170" s="45">
        <f>ROUND(I170*J170*K170/1000000000,2)</f>
        <v>0.26</v>
      </c>
      <c r="M170" s="46" t="s">
        <v>769</v>
      </c>
      <c r="N170" s="47"/>
    </row>
    <row r="171" s="1" customFormat="1" ht="16" hidden="1" customHeight="1" spans="1:14">
      <c r="A171" s="12"/>
      <c r="B171" s="18"/>
      <c r="C171" s="19" t="s">
        <v>511</v>
      </c>
      <c r="D171" s="14" t="s">
        <v>514</v>
      </c>
      <c r="E171" s="14">
        <v>4</v>
      </c>
      <c r="F171" s="14" t="s">
        <v>58</v>
      </c>
      <c r="G171" s="20"/>
      <c r="H171" s="21"/>
      <c r="I171" s="53"/>
      <c r="J171" s="53"/>
      <c r="K171" s="53"/>
      <c r="L171" s="49"/>
      <c r="M171" s="50"/>
      <c r="N171" s="51"/>
    </row>
    <row r="172" s="1" customFormat="1" ht="16" hidden="1" customHeight="1" spans="1:14">
      <c r="A172" s="12"/>
      <c r="B172" s="18"/>
      <c r="C172" s="19" t="s">
        <v>525</v>
      </c>
      <c r="D172" s="14" t="s">
        <v>526</v>
      </c>
      <c r="E172" s="14">
        <v>6</v>
      </c>
      <c r="F172" s="14" t="s">
        <v>58</v>
      </c>
      <c r="G172" s="20"/>
      <c r="H172" s="21"/>
      <c r="I172" s="53"/>
      <c r="J172" s="53"/>
      <c r="K172" s="53"/>
      <c r="L172" s="49"/>
      <c r="M172" s="50"/>
      <c r="N172" s="51"/>
    </row>
    <row r="173" s="1" customFormat="1" ht="16" hidden="1" customHeight="1" spans="1:14">
      <c r="A173" s="12"/>
      <c r="B173" s="18"/>
      <c r="C173" s="19" t="s">
        <v>528</v>
      </c>
      <c r="D173" s="14" t="s">
        <v>529</v>
      </c>
      <c r="E173" s="14">
        <v>20</v>
      </c>
      <c r="F173" s="14" t="s">
        <v>58</v>
      </c>
      <c r="G173" s="20"/>
      <c r="H173" s="21"/>
      <c r="I173" s="53"/>
      <c r="J173" s="53"/>
      <c r="K173" s="53"/>
      <c r="L173" s="49"/>
      <c r="M173" s="50"/>
      <c r="N173" s="51"/>
    </row>
    <row r="174" s="1" customFormat="1" ht="16" hidden="1" customHeight="1" spans="1:14">
      <c r="A174" s="12"/>
      <c r="B174" s="18"/>
      <c r="C174" s="19" t="s">
        <v>531</v>
      </c>
      <c r="D174" s="14" t="s">
        <v>532</v>
      </c>
      <c r="E174" s="14">
        <v>4</v>
      </c>
      <c r="F174" s="14" t="s">
        <v>58</v>
      </c>
      <c r="G174" s="20"/>
      <c r="H174" s="21"/>
      <c r="I174" s="53"/>
      <c r="J174" s="53"/>
      <c r="K174" s="53"/>
      <c r="L174" s="49"/>
      <c r="M174" s="50"/>
      <c r="N174" s="51"/>
    </row>
    <row r="175" s="1" customFormat="1" ht="16" hidden="1" customHeight="1" spans="1:14">
      <c r="A175" s="12"/>
      <c r="B175" s="18"/>
      <c r="C175" s="19" t="s">
        <v>534</v>
      </c>
      <c r="D175" s="14" t="s">
        <v>535</v>
      </c>
      <c r="E175" s="14">
        <v>4</v>
      </c>
      <c r="F175" s="14" t="s">
        <v>58</v>
      </c>
      <c r="G175" s="20"/>
      <c r="H175" s="21"/>
      <c r="I175" s="53"/>
      <c r="J175" s="53"/>
      <c r="K175" s="53"/>
      <c r="L175" s="49"/>
      <c r="M175" s="50"/>
      <c r="N175" s="51"/>
    </row>
    <row r="176" s="1" customFormat="1" ht="16" hidden="1" customHeight="1" spans="1:14">
      <c r="A176" s="12"/>
      <c r="B176" s="18"/>
      <c r="C176" s="19" t="s">
        <v>537</v>
      </c>
      <c r="D176" s="14" t="s">
        <v>538</v>
      </c>
      <c r="E176" s="14">
        <v>4</v>
      </c>
      <c r="F176" s="14" t="s">
        <v>58</v>
      </c>
      <c r="G176" s="20"/>
      <c r="H176" s="21"/>
      <c r="I176" s="53"/>
      <c r="J176" s="53"/>
      <c r="K176" s="53"/>
      <c r="L176" s="49"/>
      <c r="M176" s="50"/>
      <c r="N176" s="51"/>
    </row>
    <row r="177" s="1" customFormat="1" ht="16" hidden="1" customHeight="1" spans="1:14">
      <c r="A177" s="12"/>
      <c r="B177" s="18"/>
      <c r="C177" s="19" t="s">
        <v>543</v>
      </c>
      <c r="D177" s="14" t="s">
        <v>544</v>
      </c>
      <c r="E177" s="14">
        <v>20</v>
      </c>
      <c r="F177" s="14" t="s">
        <v>58</v>
      </c>
      <c r="G177" s="20"/>
      <c r="H177" s="21"/>
      <c r="I177" s="53"/>
      <c r="J177" s="53"/>
      <c r="K177" s="53"/>
      <c r="L177" s="49"/>
      <c r="M177" s="50"/>
      <c r="N177" s="51"/>
    </row>
    <row r="178" s="2" customFormat="1" ht="16" customHeight="1" spans="1:14">
      <c r="A178" s="9" t="s">
        <v>805</v>
      </c>
      <c r="B178" s="10" t="s">
        <v>738</v>
      </c>
      <c r="C178" s="15" t="s">
        <v>540</v>
      </c>
      <c r="D178" s="11" t="s">
        <v>541</v>
      </c>
      <c r="E178" s="11">
        <v>6</v>
      </c>
      <c r="F178" s="11" t="s">
        <v>58</v>
      </c>
      <c r="G178" s="16">
        <v>1152</v>
      </c>
      <c r="H178" s="17">
        <v>1110</v>
      </c>
      <c r="I178" s="52">
        <v>1260</v>
      </c>
      <c r="J178" s="52">
        <v>680</v>
      </c>
      <c r="K178" s="52">
        <v>630</v>
      </c>
      <c r="L178" s="45">
        <f>ROUND(I178*J178*K178/1000000000,2)</f>
        <v>0.54</v>
      </c>
      <c r="M178" s="46" t="s">
        <v>806</v>
      </c>
      <c r="N178" s="47"/>
    </row>
    <row r="179" s="2" customFormat="1" ht="16" customHeight="1" spans="1:14">
      <c r="A179" s="9" t="s">
        <v>807</v>
      </c>
      <c r="B179" s="10" t="s">
        <v>738</v>
      </c>
      <c r="C179" s="15" t="s">
        <v>546</v>
      </c>
      <c r="D179" s="11" t="s">
        <v>547</v>
      </c>
      <c r="E179" s="11">
        <v>1</v>
      </c>
      <c r="F179" s="11" t="s">
        <v>548</v>
      </c>
      <c r="G179" s="16">
        <v>223</v>
      </c>
      <c r="H179" s="17">
        <v>206</v>
      </c>
      <c r="I179" s="52">
        <v>810</v>
      </c>
      <c r="J179" s="52">
        <v>420</v>
      </c>
      <c r="K179" s="52">
        <v>430</v>
      </c>
      <c r="L179" s="45">
        <f>ROUND(I179*J179*K179/1000000000,2)</f>
        <v>0.15</v>
      </c>
      <c r="M179" s="46" t="s">
        <v>806</v>
      </c>
      <c r="N179" s="47"/>
    </row>
    <row r="180" s="2" customFormat="1" ht="16" customHeight="1" spans="1:14">
      <c r="A180" s="9" t="s">
        <v>808</v>
      </c>
      <c r="B180" s="10" t="s">
        <v>738</v>
      </c>
      <c r="C180" s="15" t="s">
        <v>546</v>
      </c>
      <c r="D180" s="11" t="s">
        <v>547</v>
      </c>
      <c r="E180" s="11">
        <v>1</v>
      </c>
      <c r="F180" s="11" t="s">
        <v>548</v>
      </c>
      <c r="G180" s="16">
        <v>223</v>
      </c>
      <c r="H180" s="17">
        <v>206</v>
      </c>
      <c r="I180" s="52">
        <v>810</v>
      </c>
      <c r="J180" s="52">
        <v>420</v>
      </c>
      <c r="K180" s="52">
        <v>430</v>
      </c>
      <c r="L180" s="45">
        <f>ROUND(I180*J180*K180/1000000000,2)</f>
        <v>0.15</v>
      </c>
      <c r="M180" s="46" t="s">
        <v>806</v>
      </c>
      <c r="N180" s="47"/>
    </row>
    <row r="181" s="2" customFormat="1" ht="16" customHeight="1" spans="1:14">
      <c r="A181" s="9" t="s">
        <v>809</v>
      </c>
      <c r="B181" s="10" t="s">
        <v>738</v>
      </c>
      <c r="C181" s="15" t="s">
        <v>546</v>
      </c>
      <c r="D181" s="11" t="s">
        <v>547</v>
      </c>
      <c r="E181" s="11">
        <v>1</v>
      </c>
      <c r="F181" s="11" t="s">
        <v>548</v>
      </c>
      <c r="G181" s="16">
        <v>223</v>
      </c>
      <c r="H181" s="17">
        <v>206</v>
      </c>
      <c r="I181" s="52">
        <v>810</v>
      </c>
      <c r="J181" s="52">
        <v>420</v>
      </c>
      <c r="K181" s="52">
        <v>430</v>
      </c>
      <c r="L181" s="45">
        <f>ROUND(I181*J181*K181/1000000000,2)</f>
        <v>0.15</v>
      </c>
      <c r="M181" s="46" t="s">
        <v>806</v>
      </c>
      <c r="N181" s="47"/>
    </row>
    <row r="182" s="2" customFormat="1" ht="16" customHeight="1" spans="1:14">
      <c r="A182" s="9" t="s">
        <v>810</v>
      </c>
      <c r="B182" s="10" t="s">
        <v>738</v>
      </c>
      <c r="C182" s="15" t="s">
        <v>546</v>
      </c>
      <c r="D182" s="11" t="s">
        <v>547</v>
      </c>
      <c r="E182" s="11">
        <v>1</v>
      </c>
      <c r="F182" s="11" t="s">
        <v>548</v>
      </c>
      <c r="G182" s="16">
        <v>223</v>
      </c>
      <c r="H182" s="17">
        <v>206</v>
      </c>
      <c r="I182" s="52">
        <v>810</v>
      </c>
      <c r="J182" s="52">
        <v>420</v>
      </c>
      <c r="K182" s="52">
        <v>430</v>
      </c>
      <c r="L182" s="45">
        <f>ROUND(I182*J182*K182/1000000000,2)</f>
        <v>0.15</v>
      </c>
      <c r="M182" s="46" t="s">
        <v>806</v>
      </c>
      <c r="N182" s="47"/>
    </row>
    <row r="183" s="2" customFormat="1" ht="21" customHeight="1" spans="1:14">
      <c r="A183" s="9" t="s">
        <v>811</v>
      </c>
      <c r="B183" s="10" t="s">
        <v>738</v>
      </c>
      <c r="C183" s="28" t="s">
        <v>550</v>
      </c>
      <c r="D183" s="62" t="s">
        <v>551</v>
      </c>
      <c r="E183" s="29">
        <v>10</v>
      </c>
      <c r="F183" s="11" t="s">
        <v>76</v>
      </c>
      <c r="G183" s="63">
        <f>6+10*0.76</f>
        <v>13.6</v>
      </c>
      <c r="H183" s="63">
        <f>10*0.76</f>
        <v>7.6</v>
      </c>
      <c r="I183" s="52">
        <v>410</v>
      </c>
      <c r="J183" s="52">
        <v>410</v>
      </c>
      <c r="K183" s="52">
        <v>280</v>
      </c>
      <c r="L183" s="45">
        <f t="shared" ref="L183:L188" si="6">ROUND(I183*J183*K183/1000000000,2)</f>
        <v>0.05</v>
      </c>
      <c r="M183" s="46" t="s">
        <v>769</v>
      </c>
      <c r="N183" s="47"/>
    </row>
    <row r="184" s="2" customFormat="1" ht="21" customHeight="1" spans="1:14">
      <c r="A184" s="9" t="s">
        <v>812</v>
      </c>
      <c r="B184" s="10" t="s">
        <v>738</v>
      </c>
      <c r="C184" s="28" t="s">
        <v>550</v>
      </c>
      <c r="D184" s="62" t="s">
        <v>556</v>
      </c>
      <c r="E184" s="29">
        <v>10</v>
      </c>
      <c r="F184" s="11" t="s">
        <v>76</v>
      </c>
      <c r="G184" s="63">
        <f>6+10*0.96</f>
        <v>15.6</v>
      </c>
      <c r="H184" s="63">
        <f>10*0.96</f>
        <v>9.6</v>
      </c>
      <c r="I184" s="52">
        <v>490</v>
      </c>
      <c r="J184" s="52">
        <v>490</v>
      </c>
      <c r="K184" s="52">
        <v>335</v>
      </c>
      <c r="L184" s="45">
        <f t="shared" si="6"/>
        <v>0.08</v>
      </c>
      <c r="M184" s="46" t="s">
        <v>769</v>
      </c>
      <c r="N184" s="47"/>
    </row>
    <row r="185" s="2" customFormat="1" ht="21" customHeight="1" spans="1:14">
      <c r="A185" s="9" t="s">
        <v>813</v>
      </c>
      <c r="B185" s="10" t="s">
        <v>738</v>
      </c>
      <c r="C185" s="28" t="s">
        <v>550</v>
      </c>
      <c r="D185" s="62" t="s">
        <v>557</v>
      </c>
      <c r="E185" s="29">
        <v>10</v>
      </c>
      <c r="F185" s="11" t="s">
        <v>76</v>
      </c>
      <c r="G185" s="63">
        <f>6+10*0.81</f>
        <v>14.1</v>
      </c>
      <c r="H185" s="63">
        <f>10*0.81</f>
        <v>8.1</v>
      </c>
      <c r="I185" s="52">
        <v>450</v>
      </c>
      <c r="J185" s="52">
        <v>450</v>
      </c>
      <c r="K185" s="52">
        <v>310</v>
      </c>
      <c r="L185" s="45">
        <f t="shared" si="6"/>
        <v>0.06</v>
      </c>
      <c r="M185" s="46" t="s">
        <v>769</v>
      </c>
      <c r="N185" s="47"/>
    </row>
    <row r="186" s="2" customFormat="1" ht="21" customHeight="1" spans="1:14">
      <c r="A186" s="9" t="s">
        <v>814</v>
      </c>
      <c r="B186" s="10" t="s">
        <v>738</v>
      </c>
      <c r="C186" s="28" t="s">
        <v>550</v>
      </c>
      <c r="D186" s="62" t="s">
        <v>558</v>
      </c>
      <c r="E186" s="29">
        <v>10</v>
      </c>
      <c r="F186" s="11" t="s">
        <v>76</v>
      </c>
      <c r="G186" s="63">
        <f>6+10*1</f>
        <v>16</v>
      </c>
      <c r="H186" s="63">
        <f>10*1</f>
        <v>10</v>
      </c>
      <c r="I186" s="52">
        <v>550</v>
      </c>
      <c r="J186" s="52">
        <v>550</v>
      </c>
      <c r="K186" s="52">
        <v>365</v>
      </c>
      <c r="L186" s="45">
        <f t="shared" si="6"/>
        <v>0.11</v>
      </c>
      <c r="M186" s="46" t="s">
        <v>769</v>
      </c>
      <c r="N186" s="47"/>
    </row>
    <row r="187" s="2" customFormat="1" ht="21" customHeight="1" spans="1:14">
      <c r="A187" s="9" t="s">
        <v>815</v>
      </c>
      <c r="B187" s="10" t="s">
        <v>738</v>
      </c>
      <c r="C187" s="28" t="s">
        <v>550</v>
      </c>
      <c r="D187" s="62" t="s">
        <v>559</v>
      </c>
      <c r="E187" s="29">
        <v>10</v>
      </c>
      <c r="F187" s="11" t="s">
        <v>76</v>
      </c>
      <c r="G187" s="63">
        <f>6+10*0.81</f>
        <v>14.1</v>
      </c>
      <c r="H187" s="63">
        <f>10*0.81</f>
        <v>8.1</v>
      </c>
      <c r="I187" s="52">
        <v>450</v>
      </c>
      <c r="J187" s="52">
        <v>450</v>
      </c>
      <c r="K187" s="52">
        <v>310</v>
      </c>
      <c r="L187" s="45">
        <f t="shared" si="6"/>
        <v>0.06</v>
      </c>
      <c r="M187" s="46" t="s">
        <v>769</v>
      </c>
      <c r="N187" s="47"/>
    </row>
    <row r="188" s="2" customFormat="1" ht="20.1" customHeight="1" spans="1:14">
      <c r="A188" s="9" t="s">
        <v>816</v>
      </c>
      <c r="B188" s="10" t="s">
        <v>728</v>
      </c>
      <c r="C188" s="11" t="s">
        <v>560</v>
      </c>
      <c r="D188" s="11" t="s">
        <v>561</v>
      </c>
      <c r="E188" s="11">
        <v>2</v>
      </c>
      <c r="F188" s="11" t="s">
        <v>58</v>
      </c>
      <c r="G188" s="11">
        <v>11</v>
      </c>
      <c r="H188" s="11">
        <v>10.6</v>
      </c>
      <c r="I188" s="44">
        <v>270</v>
      </c>
      <c r="J188" s="44">
        <v>200</v>
      </c>
      <c r="K188" s="44">
        <v>200</v>
      </c>
      <c r="L188" s="45">
        <f t="shared" si="6"/>
        <v>0.01</v>
      </c>
      <c r="M188" s="46" t="s">
        <v>729</v>
      </c>
      <c r="N188" s="47"/>
    </row>
    <row r="189" s="1" customFormat="1" ht="20.1" hidden="1" customHeight="1" spans="1:14">
      <c r="A189" s="12"/>
      <c r="B189" s="13"/>
      <c r="C189" s="14" t="s">
        <v>564</v>
      </c>
      <c r="D189" s="14" t="s">
        <v>565</v>
      </c>
      <c r="E189" s="14">
        <v>4</v>
      </c>
      <c r="F189" s="14" t="s">
        <v>283</v>
      </c>
      <c r="G189" s="14"/>
      <c r="H189" s="14"/>
      <c r="I189" s="48"/>
      <c r="J189" s="48"/>
      <c r="K189" s="48"/>
      <c r="L189" s="49"/>
      <c r="M189" s="50"/>
      <c r="N189" s="51"/>
    </row>
    <row r="190" s="2" customFormat="1" ht="15" customHeight="1" spans="1:13">
      <c r="A190" s="64" t="s">
        <v>817</v>
      </c>
      <c r="B190" s="65" t="s">
        <v>738</v>
      </c>
      <c r="C190" s="66" t="s">
        <v>319</v>
      </c>
      <c r="D190" s="67" t="s">
        <v>574</v>
      </c>
      <c r="E190" s="66">
        <v>2</v>
      </c>
      <c r="F190" s="62" t="s">
        <v>283</v>
      </c>
      <c r="G190" s="68">
        <v>14</v>
      </c>
      <c r="H190" s="68">
        <v>12</v>
      </c>
      <c r="I190" s="68">
        <v>300</v>
      </c>
      <c r="J190" s="68">
        <v>160</v>
      </c>
      <c r="K190" s="68">
        <v>180</v>
      </c>
      <c r="L190" s="68">
        <v>0.009</v>
      </c>
      <c r="M190" s="46" t="s">
        <v>43</v>
      </c>
    </row>
    <row r="191" s="2" customFormat="1" ht="15" customHeight="1" spans="1:13">
      <c r="A191" s="64" t="s">
        <v>818</v>
      </c>
      <c r="B191" s="65" t="s">
        <v>738</v>
      </c>
      <c r="C191" s="66" t="s">
        <v>620</v>
      </c>
      <c r="D191" s="69" t="s">
        <v>819</v>
      </c>
      <c r="E191" s="70">
        <v>1</v>
      </c>
      <c r="F191" s="62" t="s">
        <v>76</v>
      </c>
      <c r="G191" s="68">
        <v>42</v>
      </c>
      <c r="H191" s="68">
        <v>39</v>
      </c>
      <c r="I191" s="68">
        <v>420</v>
      </c>
      <c r="J191" s="68">
        <v>320</v>
      </c>
      <c r="K191" s="68">
        <v>450</v>
      </c>
      <c r="L191" s="68">
        <v>0.06</v>
      </c>
      <c r="M191" s="46" t="s">
        <v>43</v>
      </c>
    </row>
    <row r="192" s="2" customFormat="1" ht="15" customHeight="1" spans="1:13">
      <c r="A192" s="64" t="s">
        <v>820</v>
      </c>
      <c r="B192" s="65" t="s">
        <v>738</v>
      </c>
      <c r="C192" s="66" t="s">
        <v>620</v>
      </c>
      <c r="D192" s="69" t="s">
        <v>819</v>
      </c>
      <c r="E192" s="70">
        <v>1</v>
      </c>
      <c r="F192" s="62" t="s">
        <v>76</v>
      </c>
      <c r="G192" s="68">
        <v>42</v>
      </c>
      <c r="H192" s="68">
        <v>39</v>
      </c>
      <c r="I192" s="68">
        <v>420</v>
      </c>
      <c r="J192" s="68">
        <v>320</v>
      </c>
      <c r="K192" s="68">
        <v>450</v>
      </c>
      <c r="L192" s="68">
        <v>0.06</v>
      </c>
      <c r="M192" s="46" t="s">
        <v>43</v>
      </c>
    </row>
    <row r="193" s="2" customFormat="1" ht="15" customHeight="1" spans="1:13">
      <c r="A193" s="64" t="s">
        <v>821</v>
      </c>
      <c r="B193" s="65" t="s">
        <v>738</v>
      </c>
      <c r="C193" s="66" t="s">
        <v>620</v>
      </c>
      <c r="D193" s="69" t="s">
        <v>822</v>
      </c>
      <c r="E193" s="70">
        <v>1</v>
      </c>
      <c r="F193" s="62" t="s">
        <v>76</v>
      </c>
      <c r="G193" s="68">
        <v>122</v>
      </c>
      <c r="H193" s="68">
        <v>112</v>
      </c>
      <c r="I193" s="68">
        <v>570</v>
      </c>
      <c r="J193" s="68">
        <v>400</v>
      </c>
      <c r="K193" s="68">
        <v>570</v>
      </c>
      <c r="L193" s="68">
        <v>0.13</v>
      </c>
      <c r="M193" s="46" t="s">
        <v>43</v>
      </c>
    </row>
    <row r="194" s="2" customFormat="1" ht="15" customHeight="1" spans="1:13">
      <c r="A194" s="64" t="s">
        <v>823</v>
      </c>
      <c r="B194" s="65" t="s">
        <v>738</v>
      </c>
      <c r="C194" s="66" t="s">
        <v>620</v>
      </c>
      <c r="D194" s="69" t="s">
        <v>822</v>
      </c>
      <c r="E194" s="70">
        <v>1</v>
      </c>
      <c r="F194" s="62" t="s">
        <v>76</v>
      </c>
      <c r="G194" s="68">
        <v>122</v>
      </c>
      <c r="H194" s="68">
        <v>112</v>
      </c>
      <c r="I194" s="68">
        <v>570</v>
      </c>
      <c r="J194" s="68">
        <v>400</v>
      </c>
      <c r="K194" s="68">
        <v>570</v>
      </c>
      <c r="L194" s="68">
        <v>0.13</v>
      </c>
      <c r="M194" s="46" t="s">
        <v>43</v>
      </c>
    </row>
    <row r="195" s="2" customFormat="1" ht="15" customHeight="1" spans="1:13">
      <c r="A195" s="64" t="s">
        <v>824</v>
      </c>
      <c r="B195" s="65" t="s">
        <v>738</v>
      </c>
      <c r="C195" s="66" t="s">
        <v>627</v>
      </c>
      <c r="D195" s="71" t="s">
        <v>825</v>
      </c>
      <c r="E195" s="70">
        <v>1</v>
      </c>
      <c r="F195" s="62" t="s">
        <v>76</v>
      </c>
      <c r="G195" s="68">
        <v>102</v>
      </c>
      <c r="H195" s="68">
        <v>96</v>
      </c>
      <c r="I195" s="68">
        <v>440</v>
      </c>
      <c r="J195" s="68">
        <v>440</v>
      </c>
      <c r="K195" s="68">
        <v>640</v>
      </c>
      <c r="L195" s="68">
        <v>0.12</v>
      </c>
      <c r="M195" s="46" t="s">
        <v>43</v>
      </c>
    </row>
    <row r="196" s="2" customFormat="1" ht="15" customHeight="1" spans="1:13">
      <c r="A196" s="64" t="s">
        <v>826</v>
      </c>
      <c r="B196" s="65" t="s">
        <v>738</v>
      </c>
      <c r="C196" s="66" t="s">
        <v>627</v>
      </c>
      <c r="D196" s="69" t="s">
        <v>827</v>
      </c>
      <c r="E196" s="70">
        <v>1</v>
      </c>
      <c r="F196" s="62" t="s">
        <v>76</v>
      </c>
      <c r="G196" s="68">
        <v>115</v>
      </c>
      <c r="H196" s="68">
        <v>108</v>
      </c>
      <c r="I196" s="68">
        <v>570</v>
      </c>
      <c r="J196" s="68">
        <v>400</v>
      </c>
      <c r="K196" s="68">
        <v>570</v>
      </c>
      <c r="L196" s="68">
        <v>0.13</v>
      </c>
      <c r="M196" s="46" t="s">
        <v>43</v>
      </c>
    </row>
    <row r="197" s="2" customFormat="1" ht="15" customHeight="1" spans="1:13">
      <c r="A197" s="64" t="s">
        <v>828</v>
      </c>
      <c r="B197" s="65" t="s">
        <v>738</v>
      </c>
      <c r="C197" s="66" t="s">
        <v>319</v>
      </c>
      <c r="D197" s="69" t="s">
        <v>829</v>
      </c>
      <c r="E197" s="70">
        <v>1</v>
      </c>
      <c r="F197" s="62" t="s">
        <v>283</v>
      </c>
      <c r="G197" s="68">
        <v>50</v>
      </c>
      <c r="H197" s="68">
        <v>43</v>
      </c>
      <c r="I197" s="68">
        <v>420</v>
      </c>
      <c r="J197" s="68">
        <v>320</v>
      </c>
      <c r="K197" s="68">
        <v>430</v>
      </c>
      <c r="L197" s="68">
        <v>0.06</v>
      </c>
      <c r="M197" s="46" t="s">
        <v>43</v>
      </c>
    </row>
    <row r="198" s="2" customFormat="1" ht="15" customHeight="1" spans="1:13">
      <c r="A198" s="64" t="s">
        <v>830</v>
      </c>
      <c r="B198" s="65" t="s">
        <v>738</v>
      </c>
      <c r="C198" s="66" t="s">
        <v>319</v>
      </c>
      <c r="D198" s="69" t="s">
        <v>829</v>
      </c>
      <c r="E198" s="70">
        <v>1</v>
      </c>
      <c r="F198" s="62" t="s">
        <v>283</v>
      </c>
      <c r="G198" s="68">
        <v>50</v>
      </c>
      <c r="H198" s="68">
        <v>43</v>
      </c>
      <c r="I198" s="68">
        <v>420</v>
      </c>
      <c r="J198" s="68">
        <v>320</v>
      </c>
      <c r="K198" s="68">
        <v>430</v>
      </c>
      <c r="L198" s="68">
        <v>0.06</v>
      </c>
      <c r="M198" s="46" t="s">
        <v>43</v>
      </c>
    </row>
    <row r="199" s="2" customFormat="1" ht="15" customHeight="1" spans="1:13">
      <c r="A199" s="64" t="s">
        <v>831</v>
      </c>
      <c r="B199" s="65" t="s">
        <v>738</v>
      </c>
      <c r="C199" s="66" t="s">
        <v>319</v>
      </c>
      <c r="D199" s="69" t="s">
        <v>829</v>
      </c>
      <c r="E199" s="70">
        <v>1</v>
      </c>
      <c r="F199" s="62" t="s">
        <v>283</v>
      </c>
      <c r="G199" s="68">
        <v>50</v>
      </c>
      <c r="H199" s="68">
        <v>43</v>
      </c>
      <c r="I199" s="68">
        <v>420</v>
      </c>
      <c r="J199" s="68">
        <v>320</v>
      </c>
      <c r="K199" s="68">
        <v>430</v>
      </c>
      <c r="L199" s="68">
        <v>0.06</v>
      </c>
      <c r="M199" s="46" t="s">
        <v>43</v>
      </c>
    </row>
    <row r="200" s="2" customFormat="1" ht="15" customHeight="1" spans="1:13">
      <c r="A200" s="64" t="s">
        <v>832</v>
      </c>
      <c r="B200" s="65" t="s">
        <v>738</v>
      </c>
      <c r="C200" s="66" t="s">
        <v>635</v>
      </c>
      <c r="D200" s="72" t="s">
        <v>668</v>
      </c>
      <c r="E200" s="70">
        <v>2</v>
      </c>
      <c r="F200" s="62" t="s">
        <v>283</v>
      </c>
      <c r="G200" s="68">
        <v>77</v>
      </c>
      <c r="H200" s="68">
        <v>64</v>
      </c>
      <c r="I200" s="68">
        <v>600</v>
      </c>
      <c r="J200" s="68">
        <v>560</v>
      </c>
      <c r="K200" s="68">
        <v>510</v>
      </c>
      <c r="L200" s="68">
        <v>0.17</v>
      </c>
      <c r="M200" s="46" t="s">
        <v>43</v>
      </c>
    </row>
    <row r="201" s="2" customFormat="1" ht="15" customHeight="1" spans="1:13">
      <c r="A201" s="64" t="s">
        <v>833</v>
      </c>
      <c r="B201" s="65" t="s">
        <v>738</v>
      </c>
      <c r="C201" s="66" t="s">
        <v>635</v>
      </c>
      <c r="D201" s="72" t="s">
        <v>636</v>
      </c>
      <c r="E201" s="70">
        <v>3</v>
      </c>
      <c r="F201" s="62" t="s">
        <v>283</v>
      </c>
      <c r="G201" s="68">
        <v>184</v>
      </c>
      <c r="H201" s="68">
        <v>170</v>
      </c>
      <c r="I201" s="68">
        <v>770</v>
      </c>
      <c r="J201" s="68">
        <v>520</v>
      </c>
      <c r="K201" s="68">
        <v>520</v>
      </c>
      <c r="L201" s="68">
        <v>0.2</v>
      </c>
      <c r="M201" s="46" t="s">
        <v>43</v>
      </c>
    </row>
    <row r="202" s="2" customFormat="1" ht="15" customHeight="1" spans="1:13">
      <c r="A202" s="64" t="s">
        <v>834</v>
      </c>
      <c r="B202" s="65" t="s">
        <v>738</v>
      </c>
      <c r="C202" s="66" t="s">
        <v>613</v>
      </c>
      <c r="D202" s="71" t="s">
        <v>614</v>
      </c>
      <c r="E202" s="70">
        <v>1</v>
      </c>
      <c r="F202" s="66" t="s">
        <v>76</v>
      </c>
      <c r="G202" s="68">
        <v>210</v>
      </c>
      <c r="H202" s="68">
        <v>165</v>
      </c>
      <c r="I202" s="68">
        <v>970</v>
      </c>
      <c r="J202" s="68">
        <v>950</v>
      </c>
      <c r="K202" s="68">
        <v>960</v>
      </c>
      <c r="L202" s="68">
        <v>0.88</v>
      </c>
      <c r="M202" s="46" t="s">
        <v>43</v>
      </c>
    </row>
    <row r="203" s="2" customFormat="1" ht="15" customHeight="1" spans="1:13">
      <c r="A203" s="64" t="s">
        <v>835</v>
      </c>
      <c r="B203" s="65" t="s">
        <v>738</v>
      </c>
      <c r="C203" s="66" t="s">
        <v>613</v>
      </c>
      <c r="D203" s="71" t="s">
        <v>618</v>
      </c>
      <c r="E203" s="70">
        <v>1</v>
      </c>
      <c r="F203" s="66" t="s">
        <v>76</v>
      </c>
      <c r="G203" s="68">
        <v>210</v>
      </c>
      <c r="H203" s="68">
        <v>165</v>
      </c>
      <c r="I203" s="68">
        <v>970</v>
      </c>
      <c r="J203" s="68">
        <v>950</v>
      </c>
      <c r="K203" s="68">
        <v>960</v>
      </c>
      <c r="L203" s="68">
        <v>0.88</v>
      </c>
      <c r="M203" s="46" t="s">
        <v>43</v>
      </c>
    </row>
    <row r="204" s="2" customFormat="1" ht="15" customHeight="1" spans="1:13">
      <c r="A204" s="64" t="s">
        <v>836</v>
      </c>
      <c r="B204" s="65" t="s">
        <v>738</v>
      </c>
      <c r="C204" s="66" t="s">
        <v>583</v>
      </c>
      <c r="D204" s="72" t="s">
        <v>584</v>
      </c>
      <c r="E204" s="66">
        <v>1</v>
      </c>
      <c r="F204" s="66" t="s">
        <v>76</v>
      </c>
      <c r="G204" s="68">
        <v>155</v>
      </c>
      <c r="H204" s="68">
        <v>126</v>
      </c>
      <c r="I204" s="68">
        <v>960</v>
      </c>
      <c r="J204" s="68">
        <v>800</v>
      </c>
      <c r="K204" s="68">
        <v>900</v>
      </c>
      <c r="L204" s="68">
        <v>0.69</v>
      </c>
      <c r="M204" s="46" t="s">
        <v>769</v>
      </c>
    </row>
    <row r="205" s="2" customFormat="1" ht="15" customHeight="1" spans="1:13">
      <c r="A205" s="64" t="s">
        <v>837</v>
      </c>
      <c r="B205" s="65" t="s">
        <v>738</v>
      </c>
      <c r="C205" s="66" t="s">
        <v>648</v>
      </c>
      <c r="D205" s="72" t="s">
        <v>649</v>
      </c>
      <c r="E205" s="66">
        <v>4</v>
      </c>
      <c r="F205" s="66" t="s">
        <v>39</v>
      </c>
      <c r="G205" s="68">
        <v>163</v>
      </c>
      <c r="H205" s="68">
        <v>140</v>
      </c>
      <c r="I205" s="68">
        <v>850</v>
      </c>
      <c r="J205" s="68">
        <v>600</v>
      </c>
      <c r="K205" s="68">
        <v>530</v>
      </c>
      <c r="L205" s="68">
        <v>0.27</v>
      </c>
      <c r="M205" s="46" t="s">
        <v>769</v>
      </c>
    </row>
    <row r="206" s="3" customFormat="1" ht="15" hidden="1" customHeight="1" spans="1:13">
      <c r="A206" s="73"/>
      <c r="B206" s="74"/>
      <c r="C206" s="75" t="s">
        <v>648</v>
      </c>
      <c r="D206" s="76" t="s">
        <v>838</v>
      </c>
      <c r="E206" s="77">
        <v>4</v>
      </c>
      <c r="F206" s="78" t="s">
        <v>39</v>
      </c>
      <c r="G206" s="79"/>
      <c r="H206" s="79"/>
      <c r="I206" s="79"/>
      <c r="J206" s="79"/>
      <c r="K206" s="79"/>
      <c r="L206" s="79"/>
      <c r="M206" s="86"/>
    </row>
    <row r="207" s="2" customFormat="1" ht="15" customHeight="1" spans="1:13">
      <c r="A207" s="64" t="s">
        <v>839</v>
      </c>
      <c r="B207" s="65" t="s">
        <v>738</v>
      </c>
      <c r="C207" s="66" t="s">
        <v>568</v>
      </c>
      <c r="D207" s="72" t="s">
        <v>569</v>
      </c>
      <c r="E207" s="70">
        <v>2</v>
      </c>
      <c r="F207" s="80" t="s">
        <v>122</v>
      </c>
      <c r="G207" s="68">
        <v>165</v>
      </c>
      <c r="H207" s="68">
        <v>121.1</v>
      </c>
      <c r="I207" s="68">
        <v>1050</v>
      </c>
      <c r="J207" s="68">
        <v>1050</v>
      </c>
      <c r="K207" s="68">
        <v>900</v>
      </c>
      <c r="L207" s="68">
        <v>0.99</v>
      </c>
      <c r="M207" s="46" t="s">
        <v>769</v>
      </c>
    </row>
    <row r="208" s="3" customFormat="1" ht="15" hidden="1" customHeight="1" spans="1:13">
      <c r="A208" s="73"/>
      <c r="B208" s="74"/>
      <c r="C208" s="75" t="s">
        <v>578</v>
      </c>
      <c r="D208" s="81" t="s">
        <v>579</v>
      </c>
      <c r="E208" s="78">
        <v>4</v>
      </c>
      <c r="F208" s="78" t="s">
        <v>283</v>
      </c>
      <c r="G208" s="50"/>
      <c r="H208" s="82"/>
      <c r="I208" s="84"/>
      <c r="J208" s="84"/>
      <c r="K208" s="84"/>
      <c r="L208" s="100"/>
      <c r="M208" s="86"/>
    </row>
    <row r="209" s="3" customFormat="1" ht="15" hidden="1" customHeight="1" spans="1:13">
      <c r="A209" s="73"/>
      <c r="B209" s="74"/>
      <c r="C209" s="75" t="s">
        <v>588</v>
      </c>
      <c r="D209" s="81" t="s">
        <v>589</v>
      </c>
      <c r="E209" s="78">
        <v>4</v>
      </c>
      <c r="F209" s="83" t="s">
        <v>76</v>
      </c>
      <c r="G209" s="84"/>
      <c r="H209" s="84"/>
      <c r="I209" s="84"/>
      <c r="J209" s="84"/>
      <c r="K209" s="84"/>
      <c r="L209" s="100"/>
      <c r="M209" s="86"/>
    </row>
    <row r="210" s="3" customFormat="1" ht="15" hidden="1" customHeight="1" spans="1:13">
      <c r="A210" s="73"/>
      <c r="B210" s="74"/>
      <c r="C210" s="75" t="s">
        <v>593</v>
      </c>
      <c r="D210" s="81" t="s">
        <v>594</v>
      </c>
      <c r="E210" s="78">
        <v>4</v>
      </c>
      <c r="F210" s="78" t="s">
        <v>283</v>
      </c>
      <c r="G210" s="84"/>
      <c r="H210" s="84"/>
      <c r="I210" s="84"/>
      <c r="J210" s="84"/>
      <c r="K210" s="84"/>
      <c r="L210" s="100"/>
      <c r="M210" s="86"/>
    </row>
    <row r="211" s="3" customFormat="1" ht="15" hidden="1" customHeight="1" spans="1:13">
      <c r="A211" s="73"/>
      <c r="B211" s="74"/>
      <c r="C211" s="75" t="s">
        <v>597</v>
      </c>
      <c r="D211" s="81" t="s">
        <v>598</v>
      </c>
      <c r="E211" s="78">
        <v>4</v>
      </c>
      <c r="F211" s="78" t="s">
        <v>283</v>
      </c>
      <c r="G211" s="84"/>
      <c r="H211" s="84"/>
      <c r="I211" s="84"/>
      <c r="J211" s="84"/>
      <c r="K211" s="84"/>
      <c r="L211" s="100"/>
      <c r="M211" s="86"/>
    </row>
    <row r="212" s="3" customFormat="1" ht="15" hidden="1" customHeight="1" spans="1:13">
      <c r="A212" s="73"/>
      <c r="B212" s="74"/>
      <c r="C212" s="75" t="s">
        <v>597</v>
      </c>
      <c r="D212" s="76" t="s">
        <v>601</v>
      </c>
      <c r="E212" s="77">
        <v>4</v>
      </c>
      <c r="F212" s="78" t="s">
        <v>283</v>
      </c>
      <c r="G212" s="84"/>
      <c r="H212" s="84"/>
      <c r="I212" s="84"/>
      <c r="J212" s="84"/>
      <c r="K212" s="84"/>
      <c r="L212" s="100"/>
      <c r="M212" s="86"/>
    </row>
    <row r="213" s="3" customFormat="1" ht="15" hidden="1" customHeight="1" spans="1:13">
      <c r="A213" s="73"/>
      <c r="B213" s="74"/>
      <c r="C213" s="75" t="s">
        <v>603</v>
      </c>
      <c r="D213" s="76" t="s">
        <v>604</v>
      </c>
      <c r="E213" s="77">
        <v>20</v>
      </c>
      <c r="F213" s="78" t="s">
        <v>283</v>
      </c>
      <c r="G213" s="85"/>
      <c r="H213" s="86"/>
      <c r="I213" s="101"/>
      <c r="J213" s="101"/>
      <c r="K213" s="101"/>
      <c r="L213" s="100"/>
      <c r="M213" s="86"/>
    </row>
    <row r="214" s="3" customFormat="1" ht="15" hidden="1" customHeight="1" spans="1:13">
      <c r="A214" s="73"/>
      <c r="B214" s="74"/>
      <c r="C214" s="75" t="s">
        <v>607</v>
      </c>
      <c r="D214" s="76" t="s">
        <v>608</v>
      </c>
      <c r="E214" s="77">
        <v>10</v>
      </c>
      <c r="F214" s="78" t="s">
        <v>283</v>
      </c>
      <c r="G214" s="85"/>
      <c r="H214" s="86"/>
      <c r="I214" s="86"/>
      <c r="J214" s="86"/>
      <c r="K214" s="86"/>
      <c r="L214" s="102"/>
      <c r="M214" s="86"/>
    </row>
    <row r="215" s="3" customFormat="1" ht="15" hidden="1" customHeight="1" spans="1:13">
      <c r="A215" s="73"/>
      <c r="B215" s="74"/>
      <c r="C215" s="75" t="s">
        <v>607</v>
      </c>
      <c r="D215" s="76" t="s">
        <v>611</v>
      </c>
      <c r="E215" s="77">
        <v>20</v>
      </c>
      <c r="F215" s="78" t="s">
        <v>283</v>
      </c>
      <c r="G215" s="85"/>
      <c r="H215" s="86"/>
      <c r="I215" s="86"/>
      <c r="J215" s="86"/>
      <c r="K215" s="86"/>
      <c r="L215" s="102"/>
      <c r="M215" s="86"/>
    </row>
    <row r="216" s="3" customFormat="1" ht="15" hidden="1" customHeight="1" spans="1:13">
      <c r="A216" s="73"/>
      <c r="B216" s="74"/>
      <c r="C216" s="75" t="s">
        <v>640</v>
      </c>
      <c r="D216" s="76" t="s">
        <v>641</v>
      </c>
      <c r="E216" s="77">
        <v>3</v>
      </c>
      <c r="F216" s="78" t="s">
        <v>283</v>
      </c>
      <c r="G216" s="87"/>
      <c r="H216" s="87"/>
      <c r="I216" s="86"/>
      <c r="J216" s="86"/>
      <c r="K216" s="86"/>
      <c r="L216" s="102"/>
      <c r="M216" s="86"/>
    </row>
    <row r="217" s="3" customFormat="1" ht="15" hidden="1" customHeight="1" spans="1:13">
      <c r="A217" s="88"/>
      <c r="B217" s="89"/>
      <c r="C217" s="75" t="s">
        <v>644</v>
      </c>
      <c r="D217" s="76" t="s">
        <v>840</v>
      </c>
      <c r="E217" s="77">
        <v>10</v>
      </c>
      <c r="F217" s="78" t="s">
        <v>283</v>
      </c>
      <c r="G217" s="90"/>
      <c r="H217" s="90"/>
      <c r="I217" s="103"/>
      <c r="J217" s="103"/>
      <c r="K217" s="103"/>
      <c r="L217" s="104"/>
      <c r="M217" s="86"/>
    </row>
    <row r="218" s="3" customFormat="1" ht="15" hidden="1" customHeight="1" spans="1:13">
      <c r="A218" s="88"/>
      <c r="B218" s="89"/>
      <c r="C218" s="75" t="s">
        <v>648</v>
      </c>
      <c r="D218" s="76" t="s">
        <v>655</v>
      </c>
      <c r="E218" s="77">
        <v>4</v>
      </c>
      <c r="F218" s="78" t="s">
        <v>39</v>
      </c>
      <c r="G218" s="90"/>
      <c r="H218" s="90"/>
      <c r="I218" s="103"/>
      <c r="J218" s="103"/>
      <c r="K218" s="103"/>
      <c r="L218" s="104"/>
      <c r="M218" s="86"/>
    </row>
    <row r="219" s="3" customFormat="1" ht="15" hidden="1" customHeight="1" spans="1:13">
      <c r="A219" s="88"/>
      <c r="B219" s="89"/>
      <c r="C219" s="75" t="s">
        <v>607</v>
      </c>
      <c r="D219" s="76" t="s">
        <v>659</v>
      </c>
      <c r="E219" s="78">
        <v>20</v>
      </c>
      <c r="F219" s="78" t="s">
        <v>283</v>
      </c>
      <c r="G219" s="90"/>
      <c r="H219" s="90"/>
      <c r="I219" s="103"/>
      <c r="J219" s="103"/>
      <c r="K219" s="103"/>
      <c r="L219" s="104"/>
      <c r="M219" s="86"/>
    </row>
    <row r="220" s="3" customFormat="1" ht="15" hidden="1" customHeight="1" spans="1:13">
      <c r="A220" s="88"/>
      <c r="B220" s="89"/>
      <c r="C220" s="75" t="s">
        <v>661</v>
      </c>
      <c r="D220" s="76" t="s">
        <v>841</v>
      </c>
      <c r="E220" s="77">
        <v>2</v>
      </c>
      <c r="F220" s="78" t="s">
        <v>122</v>
      </c>
      <c r="G220" s="90"/>
      <c r="H220" s="90"/>
      <c r="I220" s="103"/>
      <c r="J220" s="103"/>
      <c r="K220" s="103"/>
      <c r="L220" s="104"/>
      <c r="M220" s="86"/>
    </row>
    <row r="221" s="3" customFormat="1" ht="15" hidden="1" customHeight="1" spans="1:13">
      <c r="A221" s="88"/>
      <c r="B221" s="89"/>
      <c r="C221" s="75" t="s">
        <v>665</v>
      </c>
      <c r="D221" s="76" t="s">
        <v>666</v>
      </c>
      <c r="E221" s="77">
        <v>2</v>
      </c>
      <c r="F221" s="78" t="s">
        <v>122</v>
      </c>
      <c r="G221" s="90"/>
      <c r="H221" s="90"/>
      <c r="I221" s="103"/>
      <c r="J221" s="103"/>
      <c r="K221" s="103"/>
      <c r="L221" s="104"/>
      <c r="M221" s="86"/>
    </row>
    <row r="222" s="3" customFormat="1" ht="15" hidden="1" customHeight="1" spans="1:13">
      <c r="A222" s="88"/>
      <c r="B222" s="89"/>
      <c r="C222" s="75" t="s">
        <v>670</v>
      </c>
      <c r="D222" s="91" t="s">
        <v>842</v>
      </c>
      <c r="E222" s="78">
        <v>10</v>
      </c>
      <c r="F222" s="78" t="s">
        <v>283</v>
      </c>
      <c r="G222" s="90"/>
      <c r="H222" s="90"/>
      <c r="I222" s="103"/>
      <c r="J222" s="103"/>
      <c r="K222" s="103"/>
      <c r="L222" s="104"/>
      <c r="M222" s="86"/>
    </row>
    <row r="223" s="3" customFormat="1" ht="15" hidden="1" customHeight="1" spans="1:13">
      <c r="A223" s="88"/>
      <c r="B223" s="89"/>
      <c r="C223" s="92" t="s">
        <v>674</v>
      </c>
      <c r="D223" s="93" t="s">
        <v>675</v>
      </c>
      <c r="E223" s="94">
        <v>1</v>
      </c>
      <c r="F223" s="94" t="s">
        <v>122</v>
      </c>
      <c r="G223" s="90"/>
      <c r="H223" s="90"/>
      <c r="I223" s="103"/>
      <c r="J223" s="103"/>
      <c r="K223" s="103"/>
      <c r="L223" s="104"/>
      <c r="M223" s="86"/>
    </row>
    <row r="224" s="1" customFormat="1" ht="16" hidden="1" customHeight="1" spans="1:14">
      <c r="A224" s="12"/>
      <c r="B224" s="18"/>
      <c r="C224" s="19"/>
      <c r="D224" s="14"/>
      <c r="E224" s="14"/>
      <c r="F224" s="14"/>
      <c r="G224" s="20"/>
      <c r="H224" s="21"/>
      <c r="I224" s="53"/>
      <c r="J224" s="53"/>
      <c r="K224" s="53"/>
      <c r="L224" s="49"/>
      <c r="M224" s="50"/>
      <c r="N224" s="51"/>
    </row>
    <row r="225" s="2" customFormat="1" spans="1:12">
      <c r="A225" s="95" t="s">
        <v>678</v>
      </c>
      <c r="B225" s="95"/>
      <c r="C225" s="96"/>
      <c r="D225" s="97"/>
      <c r="E225" s="98"/>
      <c r="F225" s="11"/>
      <c r="G225" s="95">
        <f>SUM(G2:G224)</f>
        <v>30857.07</v>
      </c>
      <c r="H225" s="95">
        <f>SUM(H2:H224)</f>
        <v>29057.41</v>
      </c>
      <c r="I225" s="95"/>
      <c r="L225" s="105">
        <f>SUM(L2:L224)</f>
        <v>47.277</v>
      </c>
    </row>
    <row r="226" spans="3:6">
      <c r="C226" s="99"/>
      <c r="D226" s="99"/>
      <c r="E226" s="99"/>
      <c r="F226" s="99"/>
    </row>
    <row r="227" spans="1:1">
      <c r="A227" s="5"/>
    </row>
    <row r="228" spans="7:12">
      <c r="G228" s="4">
        <f>G225-箱单!F203</f>
        <v>0</v>
      </c>
      <c r="H228" s="4">
        <f>H225-箱单!G203</f>
        <v>2.90000000000509</v>
      </c>
      <c r="L228" s="3">
        <f>L225-箱单!H203</f>
        <v>0.000600000000027023</v>
      </c>
    </row>
  </sheetData>
  <autoFilter ref="A2:P225">
    <filterColumn colId="0">
      <filters>
        <filter val="250316-15-10"/>
        <filter val="1-1"/>
        <filter val="2-1"/>
        <filter val="5-1"/>
        <filter val="17-1"/>
        <filter val="250316-15-11"/>
        <filter val="250306-13-01"/>
        <filter val="2-2"/>
        <filter val="5-2"/>
        <filter val="17-2"/>
        <filter val="250316-15-12"/>
        <filter val="250306-13-02"/>
        <filter val="5-3"/>
        <filter val="17-3"/>
        <filter val="250316-15-13"/>
        <filter val="250306-13-03"/>
        <filter val="5-4"/>
        <filter val="17-4"/>
        <filter val="250316-15-14"/>
        <filter val="250306-13-04"/>
        <filter val="5-5"/>
        <filter val="17-5"/>
        <filter val="250316-15-15"/>
        <filter val="250306-13-05"/>
        <filter val="17-6"/>
        <filter val="250306-13-06"/>
        <filter val="17-7"/>
        <filter val="250306-13-07"/>
        <filter val="17-8"/>
        <filter val="250306-13-08"/>
        <filter val="17-9"/>
        <filter val="250306-13-09"/>
        <filter val="合计"/>
        <filter val="250301-1-1"/>
        <filter val="250305-2-1"/>
        <filter val="250304-1-1"/>
        <filter val="250303-1-1"/>
        <filter val="250302-1-1"/>
        <filter val="250309-3-1"/>
        <filter val="250308-1-1"/>
        <filter val="250307-4-1"/>
        <filter val="250311-9-1"/>
        <filter val="250310-9-1"/>
        <filter val="250315-1-1"/>
        <filter val="250314-2-1"/>
        <filter val="250313-1-1"/>
        <filter val="250312-1-1"/>
        <filter val="250305-2-2"/>
        <filter val="250309-3-2"/>
        <filter val="250307-4-2"/>
        <filter val="250311-9-2"/>
        <filter val="250310-9-2"/>
        <filter val="250314-2-2"/>
        <filter val="250309-3-3"/>
        <filter val="250307-4-3"/>
        <filter val="250311-9-3"/>
        <filter val="250310-9-3"/>
        <filter val="250307-4-4"/>
        <filter val="250311-9-4"/>
        <filter val="250310-9-4"/>
        <filter val="250311-9-5"/>
        <filter val="250310-9-5"/>
        <filter val="250311-9-6"/>
        <filter val="250310-9-6"/>
        <filter val="250311-9-7"/>
        <filter val="250310-9-7"/>
        <filter val="250311-9-8"/>
        <filter val="250310-9-8"/>
        <filter val="250311-9-9"/>
        <filter val="250310-9-9"/>
        <filter val="17-10"/>
        <filter val="17-11"/>
        <filter val="17-12"/>
        <filter val="17-13"/>
        <filter val="17-14"/>
        <filter val="17-15"/>
        <filter val="17-16"/>
        <filter val="17-17"/>
        <filter val="250316-15-1"/>
        <filter val="250316-15-2"/>
        <filter val="250316-15-3"/>
        <filter val="250316-15-4"/>
        <filter val="250316-15-5"/>
        <filter val="250316-15-6"/>
        <filter val="250316-15-7"/>
        <filter val="250316-15-8"/>
        <filter val="250316-15-9"/>
        <filter val="250306-13-10"/>
        <filter val="250306-13-11"/>
        <filter val="250306-13-12"/>
        <filter val="250306-13-13"/>
      </filters>
    </filterColumn>
    <extLst/>
  </autoFilter>
  <pageMargins left="0.707638888888889" right="0.707638888888889" top="0.747916666666667" bottom="0.747916666666667" header="0.313888888888889" footer="0.313888888888889"/>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发票明细</vt:lpstr>
      <vt:lpstr>箱单</vt:lpstr>
      <vt:lpstr>箱单明细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 Zhu</dc:creator>
  <cp:lastModifiedBy>wlg</cp:lastModifiedBy>
  <dcterms:created xsi:type="dcterms:W3CDTF">2017-12-14T15:38:00Z</dcterms:created>
  <cp:lastPrinted>2023-08-30T09:47:00Z</cp:lastPrinted>
  <dcterms:modified xsi:type="dcterms:W3CDTF">2025-08-22T14:45:41Z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y fmtid="{D5CDD505-2E9C-101B-9397-08002B2CF9AE}" pid="3" name="KSORubyTemplateID" linkTarget="0">
    <vt:lpwstr>14</vt:lpwstr>
  </property>
  <property fmtid="{D5CDD505-2E9C-101B-9397-08002B2CF9AE}" pid="4" name="KSOReadingLayout">
    <vt:bool>false</vt:bool>
  </property>
  <property fmtid="{D5CDD505-2E9C-101B-9397-08002B2CF9AE}" pid="5" name="ICV">
    <vt:lpwstr>D8736E498D334DD7AA5DA79B1AD42059_13</vt:lpwstr>
  </property>
</Properties>
</file>